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ia Srnec\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18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iterateDelta="1E-4"/>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E281" i="9"/>
  <c r="B281" i="9" s="1"/>
  <c r="H280" i="9"/>
  <c r="G280" i="9"/>
  <c r="E280" i="9" s="1"/>
  <c r="B280" i="9" s="1"/>
  <c r="F280" i="9"/>
  <c r="H279" i="9"/>
  <c r="G279" i="9"/>
  <c r="E279" i="9" s="1"/>
  <c r="F279" i="9"/>
  <c r="B279" i="9"/>
  <c r="F278" i="9"/>
  <c r="F275" i="9" s="1"/>
  <c r="F277" i="9"/>
  <c r="F276" i="9"/>
  <c r="L274" i="9"/>
  <c r="F274" i="9" s="1"/>
  <c r="H274" i="9"/>
  <c r="I273" i="9"/>
  <c r="H273" i="9"/>
  <c r="F273" i="9"/>
  <c r="E272" i="9"/>
  <c r="M271" i="9"/>
  <c r="F271" i="9" s="1"/>
  <c r="B271" i="9" s="1"/>
  <c r="L271" i="9"/>
  <c r="E271" i="9"/>
  <c r="M270" i="9"/>
  <c r="F270" i="9" s="1"/>
  <c r="L270" i="9"/>
  <c r="E270" i="9"/>
  <c r="B270" i="9" s="1"/>
  <c r="M269" i="9"/>
  <c r="L269" i="9"/>
  <c r="F269" i="9"/>
  <c r="E269" i="9"/>
  <c r="B269" i="9" s="1"/>
  <c r="M268" i="9"/>
  <c r="L268" i="9"/>
  <c r="F268" i="9" s="1"/>
  <c r="E268" i="9"/>
  <c r="M267" i="9"/>
  <c r="L267" i="9"/>
  <c r="F267" i="9" s="1"/>
  <c r="E267" i="9"/>
  <c r="B267" i="9"/>
  <c r="M266" i="9"/>
  <c r="L266" i="9"/>
  <c r="F266" i="9" s="1"/>
  <c r="B266" i="9" s="1"/>
  <c r="E266" i="9"/>
  <c r="M265" i="9"/>
  <c r="L265" i="9"/>
  <c r="F265" i="9"/>
  <c r="B265" i="9" s="1"/>
  <c r="E265" i="9"/>
  <c r="M264" i="9"/>
  <c r="L264" i="9"/>
  <c r="F264" i="9"/>
  <c r="B264" i="9" s="1"/>
  <c r="E264" i="9"/>
  <c r="M263" i="9"/>
  <c r="F263" i="9" s="1"/>
  <c r="B263" i="9" s="1"/>
  <c r="L263" i="9"/>
  <c r="E263" i="9"/>
  <c r="M262" i="9"/>
  <c r="F262" i="9" s="1"/>
  <c r="L262" i="9"/>
  <c r="E262" i="9"/>
  <c r="B262" i="9" s="1"/>
  <c r="M261" i="9"/>
  <c r="L261" i="9"/>
  <c r="F261" i="9"/>
  <c r="E261" i="9"/>
  <c r="B261" i="9" s="1"/>
  <c r="M260" i="9"/>
  <c r="L260" i="9"/>
  <c r="F260" i="9" s="1"/>
  <c r="E260" i="9"/>
  <c r="B260" i="9" s="1"/>
  <c r="M259" i="9"/>
  <c r="L259" i="9"/>
  <c r="F259" i="9" s="1"/>
  <c r="B259" i="9" s="1"/>
  <c r="E259" i="9"/>
  <c r="M258" i="9"/>
  <c r="L258" i="9"/>
  <c r="F258" i="9" s="1"/>
  <c r="B258" i="9" s="1"/>
  <c r="E258" i="9"/>
  <c r="M257" i="9"/>
  <c r="L257" i="9"/>
  <c r="F257" i="9"/>
  <c r="B257" i="9" s="1"/>
  <c r="E257" i="9"/>
  <c r="M256" i="9"/>
  <c r="L256" i="9"/>
  <c r="F256" i="9"/>
  <c r="B256" i="9" s="1"/>
  <c r="E256" i="9"/>
  <c r="M255" i="9"/>
  <c r="F255" i="9" s="1"/>
  <c r="B255" i="9" s="1"/>
  <c r="L255" i="9"/>
  <c r="E255" i="9"/>
  <c r="M254" i="9"/>
  <c r="F254" i="9" s="1"/>
  <c r="L254" i="9"/>
  <c r="E254" i="9"/>
  <c r="B254" i="9" s="1"/>
  <c r="M253" i="9"/>
  <c r="L253" i="9"/>
  <c r="F253" i="9"/>
  <c r="E253" i="9"/>
  <c r="B253" i="9" s="1"/>
  <c r="M252" i="9"/>
  <c r="L252" i="9"/>
  <c r="F252" i="9" s="1"/>
  <c r="E252" i="9"/>
  <c r="M251" i="9"/>
  <c r="L251" i="9"/>
  <c r="F251" i="9" s="1"/>
  <c r="E251" i="9"/>
  <c r="B251" i="9"/>
  <c r="M250" i="9"/>
  <c r="L250" i="9"/>
  <c r="F250" i="9" s="1"/>
  <c r="B250" i="9" s="1"/>
  <c r="E250" i="9"/>
  <c r="M249" i="9"/>
  <c r="L249" i="9"/>
  <c r="F249" i="9"/>
  <c r="B249" i="9" s="1"/>
  <c r="E249" i="9"/>
  <c r="M248" i="9"/>
  <c r="L248" i="9"/>
  <c r="F248" i="9"/>
  <c r="B248" i="9" s="1"/>
  <c r="E248" i="9"/>
  <c r="M247" i="9"/>
  <c r="F247" i="9" s="1"/>
  <c r="B247" i="9" s="1"/>
  <c r="L247" i="9"/>
  <c r="E247" i="9"/>
  <c r="M246" i="9"/>
  <c r="F246" i="9" s="1"/>
  <c r="L246" i="9"/>
  <c r="E246" i="9"/>
  <c r="B246" i="9" s="1"/>
  <c r="M245" i="9"/>
  <c r="L245" i="9"/>
  <c r="F245" i="9"/>
  <c r="E245" i="9"/>
  <c r="B245" i="9" s="1"/>
  <c r="M244" i="9"/>
  <c r="L244" i="9"/>
  <c r="F244" i="9" s="1"/>
  <c r="E244" i="9"/>
  <c r="B244" i="9" s="1"/>
  <c r="M243" i="9"/>
  <c r="L243" i="9"/>
  <c r="F243" i="9" s="1"/>
  <c r="B243" i="9" s="1"/>
  <c r="E243" i="9"/>
  <c r="M242" i="9"/>
  <c r="L242" i="9"/>
  <c r="F242" i="9" s="1"/>
  <c r="B242" i="9" s="1"/>
  <c r="E242" i="9"/>
  <c r="M241" i="9"/>
  <c r="L241" i="9"/>
  <c r="F241" i="9"/>
  <c r="B241" i="9" s="1"/>
  <c r="E241" i="9"/>
  <c r="M240" i="9"/>
  <c r="L240" i="9"/>
  <c r="F240" i="9"/>
  <c r="B240" i="9" s="1"/>
  <c r="E240" i="9"/>
  <c r="M239" i="9"/>
  <c r="F239" i="9" s="1"/>
  <c r="B239" i="9" s="1"/>
  <c r="L239" i="9"/>
  <c r="E239" i="9"/>
  <c r="M238" i="9"/>
  <c r="F238" i="9" s="1"/>
  <c r="L238" i="9"/>
  <c r="E238" i="9"/>
  <c r="B238" i="9" s="1"/>
  <c r="M237" i="9"/>
  <c r="L237" i="9"/>
  <c r="F237" i="9"/>
  <c r="E237" i="9"/>
  <c r="B237" i="9" s="1"/>
  <c r="M236" i="9"/>
  <c r="L236" i="9"/>
  <c r="F236" i="9" s="1"/>
  <c r="E236" i="9"/>
  <c r="B236" i="9" s="1"/>
  <c r="M235" i="9"/>
  <c r="L235" i="9"/>
  <c r="F235" i="9" s="1"/>
  <c r="E235" i="9"/>
  <c r="B235" i="9"/>
  <c r="M234" i="9"/>
  <c r="L234" i="9"/>
  <c r="F234" i="9" s="1"/>
  <c r="B234" i="9" s="1"/>
  <c r="E234" i="9"/>
  <c r="M233" i="9"/>
  <c r="L233" i="9"/>
  <c r="F233" i="9"/>
  <c r="B233" i="9" s="1"/>
  <c r="E233" i="9"/>
  <c r="M232" i="9"/>
  <c r="L232" i="9"/>
  <c r="F232" i="9"/>
  <c r="B232" i="9" s="1"/>
  <c r="E232" i="9"/>
  <c r="M231" i="9"/>
  <c r="F231" i="9" s="1"/>
  <c r="B231" i="9" s="1"/>
  <c r="L231" i="9"/>
  <c r="E231" i="9"/>
  <c r="M230" i="9"/>
  <c r="F230" i="9" s="1"/>
  <c r="L230" i="9"/>
  <c r="E230" i="9"/>
  <c r="B230" i="9" s="1"/>
  <c r="M229" i="9"/>
  <c r="L229" i="9"/>
  <c r="F229" i="9"/>
  <c r="E229" i="9"/>
  <c r="B229" i="9" s="1"/>
  <c r="M228" i="9"/>
  <c r="L228" i="9"/>
  <c r="F228" i="9" s="1"/>
  <c r="E228" i="9"/>
  <c r="B228" i="9" s="1"/>
  <c r="M227" i="9"/>
  <c r="L227" i="9"/>
  <c r="F227" i="9" s="1"/>
  <c r="B227" i="9" s="1"/>
  <c r="E227" i="9"/>
  <c r="M226" i="9"/>
  <c r="L226" i="9"/>
  <c r="E226" i="9"/>
  <c r="H225" i="9"/>
  <c r="G225" i="9"/>
  <c r="F225" i="9"/>
  <c r="M224" i="9"/>
  <c r="L224" i="9"/>
  <c r="F224" i="9"/>
  <c r="B224" i="9" s="1"/>
  <c r="E224" i="9"/>
  <c r="M223" i="9"/>
  <c r="F223" i="9" s="1"/>
  <c r="B223" i="9" s="1"/>
  <c r="L223" i="9"/>
  <c r="E223" i="9"/>
  <c r="M222" i="9"/>
  <c r="L222" i="9"/>
  <c r="E222" i="9"/>
  <c r="M221" i="9"/>
  <c r="L221" i="9"/>
  <c r="E221" i="9"/>
  <c r="M220" i="9"/>
  <c r="L220" i="9"/>
  <c r="E220" i="9"/>
  <c r="M219" i="9"/>
  <c r="L219" i="9"/>
  <c r="F219" i="9" s="1"/>
  <c r="B219" i="9" s="1"/>
  <c r="E219" i="9"/>
  <c r="M218" i="9"/>
  <c r="L218" i="9"/>
  <c r="E218" i="9"/>
  <c r="M217" i="9"/>
  <c r="L217" i="9"/>
  <c r="E217" i="9"/>
  <c r="M216" i="9"/>
  <c r="L216" i="9"/>
  <c r="E216" i="9"/>
  <c r="M215" i="9"/>
  <c r="F215" i="9" s="1"/>
  <c r="B215" i="9" s="1"/>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B158" i="9"/>
  <c r="H157" i="9"/>
  <c r="G157" i="9"/>
  <c r="F157" i="9"/>
  <c r="E157" i="9"/>
  <c r="B157" i="9"/>
  <c r="H156" i="9"/>
  <c r="G156" i="9"/>
  <c r="E156"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c r="H148" i="9"/>
  <c r="G148" i="9"/>
  <c r="E148" i="9" s="1"/>
  <c r="F148" i="9"/>
  <c r="H147" i="9"/>
  <c r="G147" i="9"/>
  <c r="E147" i="9" s="1"/>
  <c r="F147" i="9"/>
  <c r="H146" i="9"/>
  <c r="G146" i="9"/>
  <c r="E146" i="9" s="1"/>
  <c r="B146" i="9" s="1"/>
  <c r="F146" i="9"/>
  <c r="H145" i="9"/>
  <c r="E145" i="9" s="1"/>
  <c r="B145" i="9" s="1"/>
  <c r="G145" i="9"/>
  <c r="F145" i="9"/>
  <c r="H144" i="9"/>
  <c r="G144" i="9"/>
  <c r="F144" i="9"/>
  <c r="E144" i="9"/>
  <c r="B144" i="9" s="1"/>
  <c r="H143" i="9"/>
  <c r="G143" i="9"/>
  <c r="F143" i="9"/>
  <c r="F142" i="9"/>
  <c r="H141" i="9"/>
  <c r="G141" i="9"/>
  <c r="F141" i="9"/>
  <c r="E141" i="9"/>
  <c r="B141" i="9"/>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s="1"/>
  <c r="H135" i="9"/>
  <c r="G135" i="9"/>
  <c r="E135" i="9" s="1"/>
  <c r="B135" i="9" s="1"/>
  <c r="F135" i="9"/>
  <c r="H134" i="9"/>
  <c r="G134" i="9"/>
  <c r="E134" i="9" s="1"/>
  <c r="F134" i="9"/>
  <c r="B134" i="9"/>
  <c r="H133" i="9"/>
  <c r="G133" i="9"/>
  <c r="F133" i="9"/>
  <c r="E133" i="9"/>
  <c r="B133" i="9"/>
  <c r="H132" i="9"/>
  <c r="G132" i="9"/>
  <c r="E132" i="9" s="1"/>
  <c r="F132" i="9"/>
  <c r="H131" i="9"/>
  <c r="G131" i="9"/>
  <c r="E131" i="9" s="1"/>
  <c r="B131" i="9" s="1"/>
  <c r="F131" i="9"/>
  <c r="H130" i="9"/>
  <c r="E130" i="9" s="1"/>
  <c r="B130" i="9" s="1"/>
  <c r="G130" i="9"/>
  <c r="F130" i="9"/>
  <c r="H129" i="9"/>
  <c r="G129" i="9"/>
  <c r="F129" i="9"/>
  <c r="E129" i="9"/>
  <c r="B129" i="9" s="1"/>
  <c r="H128" i="9"/>
  <c r="G128" i="9"/>
  <c r="F128" i="9"/>
  <c r="E128" i="9"/>
  <c r="B128" i="9" s="1"/>
  <c r="H127" i="9"/>
  <c r="G127" i="9"/>
  <c r="E127" i="9" s="1"/>
  <c r="B127" i="9" s="1"/>
  <c r="F127" i="9"/>
  <c r="H126" i="9"/>
  <c r="G126" i="9"/>
  <c r="E126" i="9" s="1"/>
  <c r="F126" i="9"/>
  <c r="B126" i="9"/>
  <c r="H125" i="9"/>
  <c r="G125" i="9"/>
  <c r="F125" i="9"/>
  <c r="E125" i="9"/>
  <c r="B125" i="9"/>
  <c r="H124" i="9"/>
  <c r="G124" i="9"/>
  <c r="E124" i="9" s="1"/>
  <c r="B124" i="9" s="1"/>
  <c r="F124" i="9"/>
  <c r="H123" i="9"/>
  <c r="G123" i="9"/>
  <c r="E123" i="9" s="1"/>
  <c r="B123" i="9" s="1"/>
  <c r="F123" i="9"/>
  <c r="H122" i="9"/>
  <c r="E122" i="9" s="1"/>
  <c r="B122" i="9" s="1"/>
  <c r="G122" i="9"/>
  <c r="F122" i="9"/>
  <c r="H121" i="9"/>
  <c r="G121" i="9"/>
  <c r="F121" i="9"/>
  <c r="E121" i="9"/>
  <c r="B121" i="9" s="1"/>
  <c r="H120" i="9"/>
  <c r="G120" i="9"/>
  <c r="F120" i="9"/>
  <c r="E120" i="9"/>
  <c r="B120" i="9" s="1"/>
  <c r="H119" i="9"/>
  <c r="G119" i="9"/>
  <c r="F119" i="9"/>
  <c r="H118" i="9"/>
  <c r="G118" i="9"/>
  <c r="F118" i="9"/>
  <c r="E118" i="9"/>
  <c r="B118" i="9"/>
  <c r="H117" i="9"/>
  <c r="G117" i="9"/>
  <c r="F117" i="9"/>
  <c r="E117" i="9"/>
  <c r="B117" i="9"/>
  <c r="H116" i="9"/>
  <c r="G116" i="9"/>
  <c r="E116" i="9" s="1"/>
  <c r="F116" i="9"/>
  <c r="H115" i="9"/>
  <c r="G115" i="9"/>
  <c r="E115" i="9" s="1"/>
  <c r="F115" i="9"/>
  <c r="B115" i="9"/>
  <c r="H114" i="9"/>
  <c r="E114" i="9" s="1"/>
  <c r="G114" i="9"/>
  <c r="F114" i="9"/>
  <c r="B114" i="9"/>
  <c r="H113" i="9"/>
  <c r="G113" i="9"/>
  <c r="F113" i="9"/>
  <c r="E113" i="9"/>
  <c r="B113" i="9" s="1"/>
  <c r="H112" i="9"/>
  <c r="G112" i="9"/>
  <c r="F112" i="9"/>
  <c r="E112" i="9"/>
  <c r="B112" i="9" s="1"/>
  <c r="H111" i="9"/>
  <c r="G111" i="9"/>
  <c r="F111" i="9"/>
  <c r="H110" i="9"/>
  <c r="E110" i="9" s="1"/>
  <c r="B110" i="9" s="1"/>
  <c r="G110" i="9"/>
  <c r="F110" i="9"/>
  <c r="H109" i="9"/>
  <c r="G109" i="9"/>
  <c r="F109" i="9"/>
  <c r="E109" i="9"/>
  <c r="B109" i="9" s="1"/>
  <c r="H108" i="9"/>
  <c r="G108" i="9"/>
  <c r="E108" i="9" s="1"/>
  <c r="F108" i="9"/>
  <c r="H107" i="9"/>
  <c r="G107" i="9"/>
  <c r="E107" i="9" s="1"/>
  <c r="F107" i="9"/>
  <c r="B107" i="9"/>
  <c r="H106" i="9"/>
  <c r="E106" i="9" s="1"/>
  <c r="G106" i="9"/>
  <c r="F106" i="9"/>
  <c r="B106" i="9"/>
  <c r="H105" i="9"/>
  <c r="G105" i="9"/>
  <c r="F105" i="9"/>
  <c r="E105" i="9"/>
  <c r="B105" i="9" s="1"/>
  <c r="H104" i="9"/>
  <c r="G104" i="9"/>
  <c r="F104" i="9"/>
  <c r="E104" i="9"/>
  <c r="B104" i="9" s="1"/>
  <c r="H103" i="9"/>
  <c r="G103" i="9"/>
  <c r="F103" i="9"/>
  <c r="H102" i="9"/>
  <c r="E102" i="9" s="1"/>
  <c r="B102" i="9" s="1"/>
  <c r="G102" i="9"/>
  <c r="F102" i="9"/>
  <c r="H101" i="9"/>
  <c r="G101" i="9"/>
  <c r="F101" i="9"/>
  <c r="E101" i="9"/>
  <c r="B101" i="9" s="1"/>
  <c r="H100" i="9"/>
  <c r="G100" i="9"/>
  <c r="E100" i="9" s="1"/>
  <c r="F100" i="9"/>
  <c r="H99" i="9"/>
  <c r="G99" i="9"/>
  <c r="E99" i="9" s="1"/>
  <c r="F99" i="9"/>
  <c r="B99" i="9"/>
  <c r="H98" i="9"/>
  <c r="E98" i="9" s="1"/>
  <c r="G98" i="9"/>
  <c r="F98" i="9"/>
  <c r="B98" i="9"/>
  <c r="H97" i="9"/>
  <c r="G97" i="9"/>
  <c r="F97" i="9"/>
  <c r="E97" i="9"/>
  <c r="B97" i="9" s="1"/>
  <c r="H96" i="9"/>
  <c r="G96" i="9"/>
  <c r="F96" i="9"/>
  <c r="E96" i="9"/>
  <c r="B96" i="9" s="1"/>
  <c r="H95" i="9"/>
  <c r="G95" i="9"/>
  <c r="F95" i="9"/>
  <c r="H94" i="9"/>
  <c r="E94" i="9" s="1"/>
  <c r="B94" i="9" s="1"/>
  <c r="G94" i="9"/>
  <c r="F94" i="9"/>
  <c r="H93" i="9"/>
  <c r="G93" i="9"/>
  <c r="F93" i="9"/>
  <c r="E93" i="9"/>
  <c r="B93" i="9" s="1"/>
  <c r="H92" i="9"/>
  <c r="G92" i="9"/>
  <c r="E92" i="9" s="1"/>
  <c r="F92" i="9"/>
  <c r="H91" i="9"/>
  <c r="G91" i="9"/>
  <c r="E91" i="9" s="1"/>
  <c r="F91" i="9"/>
  <c r="B91" i="9"/>
  <c r="H90" i="9"/>
  <c r="E90" i="9" s="1"/>
  <c r="G90" i="9"/>
  <c r="F90" i="9"/>
  <c r="B90" i="9"/>
  <c r="H89" i="9"/>
  <c r="G89" i="9"/>
  <c r="F89" i="9"/>
  <c r="E89" i="9"/>
  <c r="B89" i="9" s="1"/>
  <c r="H88" i="9"/>
  <c r="G88" i="9"/>
  <c r="F88" i="9"/>
  <c r="E88" i="9"/>
  <c r="B88" i="9" s="1"/>
  <c r="H87" i="9"/>
  <c r="G87" i="9"/>
  <c r="F87" i="9"/>
  <c r="H86" i="9"/>
  <c r="E86" i="9" s="1"/>
  <c r="B86" i="9" s="1"/>
  <c r="G86" i="9"/>
  <c r="F86" i="9"/>
  <c r="H85" i="9"/>
  <c r="G85" i="9"/>
  <c r="F85" i="9"/>
  <c r="E85" i="9"/>
  <c r="B85" i="9" s="1"/>
  <c r="H84" i="9"/>
  <c r="G84" i="9"/>
  <c r="E84" i="9" s="1"/>
  <c r="F84" i="9"/>
  <c r="H83" i="9"/>
  <c r="G83" i="9"/>
  <c r="E83" i="9" s="1"/>
  <c r="F83" i="9"/>
  <c r="B83" i="9"/>
  <c r="H82" i="9"/>
  <c r="E82" i="9" s="1"/>
  <c r="G82" i="9"/>
  <c r="F82" i="9"/>
  <c r="B82" i="9"/>
  <c r="H81" i="9"/>
  <c r="G81" i="9"/>
  <c r="F81" i="9"/>
  <c r="E81" i="9"/>
  <c r="B81" i="9" s="1"/>
  <c r="H80" i="9"/>
  <c r="G80" i="9"/>
  <c r="F80" i="9"/>
  <c r="E80" i="9"/>
  <c r="B80" i="9" s="1"/>
  <c r="H79" i="9"/>
  <c r="G79" i="9"/>
  <c r="F79" i="9"/>
  <c r="H78" i="9"/>
  <c r="E78" i="9" s="1"/>
  <c r="B78" i="9" s="1"/>
  <c r="G78" i="9"/>
  <c r="F78" i="9"/>
  <c r="H77" i="9"/>
  <c r="G77" i="9"/>
  <c r="F77" i="9"/>
  <c r="E77" i="9"/>
  <c r="B77" i="9" s="1"/>
  <c r="H76" i="9"/>
  <c r="G76" i="9"/>
  <c r="E76" i="9" s="1"/>
  <c r="F76" i="9"/>
  <c r="H75" i="9"/>
  <c r="G75" i="9"/>
  <c r="E75" i="9" s="1"/>
  <c r="F75" i="9"/>
  <c r="B75" i="9"/>
  <c r="H74" i="9"/>
  <c r="E74" i="9" s="1"/>
  <c r="G74" i="9"/>
  <c r="F74" i="9"/>
  <c r="B74" i="9"/>
  <c r="H73" i="9"/>
  <c r="G73" i="9"/>
  <c r="F73" i="9"/>
  <c r="E73" i="9"/>
  <c r="B73" i="9" s="1"/>
  <c r="H72" i="9"/>
  <c r="G72" i="9"/>
  <c r="F72" i="9"/>
  <c r="E72" i="9"/>
  <c r="B72" i="9" s="1"/>
  <c r="H71" i="9"/>
  <c r="G71" i="9"/>
  <c r="F71" i="9"/>
  <c r="H70" i="9"/>
  <c r="E70" i="9" s="1"/>
  <c r="B70" i="9" s="1"/>
  <c r="G70" i="9"/>
  <c r="F70" i="9"/>
  <c r="H69" i="9"/>
  <c r="G69" i="9"/>
  <c r="E69" i="9" s="1"/>
  <c r="B69" i="9" s="1"/>
  <c r="F69" i="9"/>
  <c r="H68" i="9"/>
  <c r="G68" i="9"/>
  <c r="E68" i="9" s="1"/>
  <c r="F68" i="9"/>
  <c r="H67" i="9"/>
  <c r="G67" i="9"/>
  <c r="F67" i="9"/>
  <c r="H66" i="9"/>
  <c r="E66" i="9" s="1"/>
  <c r="G66" i="9"/>
  <c r="F66" i="9"/>
  <c r="B66" i="9"/>
  <c r="H65" i="9"/>
  <c r="G65" i="9"/>
  <c r="F65" i="9"/>
  <c r="E65" i="9"/>
  <c r="B65" i="9" s="1"/>
  <c r="H64" i="9"/>
  <c r="E64" i="9" s="1"/>
  <c r="B64" i="9" s="1"/>
  <c r="G64" i="9"/>
  <c r="F64" i="9"/>
  <c r="H63" i="9"/>
  <c r="G63" i="9"/>
  <c r="F63" i="9"/>
  <c r="H62" i="9"/>
  <c r="E62" i="9" s="1"/>
  <c r="B62" i="9" s="1"/>
  <c r="G62" i="9"/>
  <c r="F62" i="9"/>
  <c r="H61" i="9"/>
  <c r="G61" i="9"/>
  <c r="F61" i="9"/>
  <c r="E61" i="9"/>
  <c r="B61" i="9" s="1"/>
  <c r="H60" i="9"/>
  <c r="G60" i="9"/>
  <c r="E60" i="9" s="1"/>
  <c r="F60" i="9"/>
  <c r="H59" i="9"/>
  <c r="G59" i="9"/>
  <c r="E59" i="9" s="1"/>
  <c r="B59" i="9" s="1"/>
  <c r="F59" i="9"/>
  <c r="H58" i="9"/>
  <c r="G58" i="9"/>
  <c r="F58" i="9"/>
  <c r="H57" i="9"/>
  <c r="G57" i="9"/>
  <c r="F57" i="9"/>
  <c r="E57" i="9"/>
  <c r="B57" i="9" s="1"/>
  <c r="H56" i="9"/>
  <c r="G56" i="9"/>
  <c r="F56" i="9"/>
  <c r="E56" i="9"/>
  <c r="B56" i="9" s="1"/>
  <c r="H55" i="9"/>
  <c r="G55" i="9"/>
  <c r="F55" i="9"/>
  <c r="H54" i="9"/>
  <c r="E54" i="9" s="1"/>
  <c r="B54" i="9" s="1"/>
  <c r="G54" i="9"/>
  <c r="F54" i="9"/>
  <c r="H53" i="9"/>
  <c r="G53" i="9"/>
  <c r="F53" i="9"/>
  <c r="H52" i="9"/>
  <c r="G52" i="9"/>
  <c r="E52" i="9" s="1"/>
  <c r="F52" i="9"/>
  <c r="H51" i="9"/>
  <c r="G51" i="9"/>
  <c r="E51" i="9" s="1"/>
  <c r="F51" i="9"/>
  <c r="B51" i="9"/>
  <c r="H50" i="9"/>
  <c r="E50" i="9" s="1"/>
  <c r="G50" i="9"/>
  <c r="F50" i="9"/>
  <c r="B50" i="9"/>
  <c r="H49" i="9"/>
  <c r="G49" i="9"/>
  <c r="F49" i="9"/>
  <c r="E49" i="9"/>
  <c r="B49" i="9" s="1"/>
  <c r="H48" i="9"/>
  <c r="G48" i="9"/>
  <c r="F48" i="9"/>
  <c r="E48" i="9"/>
  <c r="B48" i="9" s="1"/>
  <c r="H47" i="9"/>
  <c r="G47" i="9"/>
  <c r="F47" i="9"/>
  <c r="H46" i="9"/>
  <c r="G46" i="9"/>
  <c r="F46" i="9"/>
  <c r="H45" i="9"/>
  <c r="G45" i="9"/>
  <c r="F45" i="9"/>
  <c r="H44" i="9"/>
  <c r="G44" i="9"/>
  <c r="F44" i="9"/>
  <c r="H43" i="9"/>
  <c r="G43" i="9"/>
  <c r="E43" i="9" s="1"/>
  <c r="B43" i="9" s="1"/>
  <c r="F43" i="9"/>
  <c r="H42" i="9"/>
  <c r="G42" i="9"/>
  <c r="F42" i="9"/>
  <c r="H41" i="9"/>
  <c r="E41" i="9" s="1"/>
  <c r="B41" i="9" s="1"/>
  <c r="G41" i="9"/>
  <c r="F41" i="9"/>
  <c r="H40" i="9"/>
  <c r="E40" i="9" s="1"/>
  <c r="B40" i="9" s="1"/>
  <c r="G40" i="9"/>
  <c r="F40" i="9"/>
  <c r="H39" i="9"/>
  <c r="G39" i="9"/>
  <c r="F39" i="9"/>
  <c r="H38" i="9"/>
  <c r="E38" i="9" s="1"/>
  <c r="B38" i="9" s="1"/>
  <c r="G38" i="9"/>
  <c r="F38" i="9"/>
  <c r="H37" i="9"/>
  <c r="G37" i="9"/>
  <c r="E37" i="9" s="1"/>
  <c r="B37" i="9" s="1"/>
  <c r="F37" i="9"/>
  <c r="H36" i="9"/>
  <c r="G36" i="9"/>
  <c r="E36" i="9" s="1"/>
  <c r="F36" i="9"/>
  <c r="H35" i="9"/>
  <c r="G35" i="9"/>
  <c r="E35" i="9" s="1"/>
  <c r="F35" i="9"/>
  <c r="B35" i="9"/>
  <c r="H34" i="9"/>
  <c r="E34" i="9" s="1"/>
  <c r="G34" i="9"/>
  <c r="F34" i="9"/>
  <c r="B34" i="9"/>
  <c r="H33" i="9"/>
  <c r="G33" i="9"/>
  <c r="F33" i="9"/>
  <c r="H32" i="9"/>
  <c r="G32" i="9"/>
  <c r="F32" i="9"/>
  <c r="E32" i="9"/>
  <c r="B32" i="9" s="1"/>
  <c r="H31" i="9"/>
  <c r="G31" i="9"/>
  <c r="F31" i="9"/>
  <c r="H30" i="9"/>
  <c r="E30" i="9" s="1"/>
  <c r="B30" i="9" s="1"/>
  <c r="G30" i="9"/>
  <c r="F30" i="9"/>
  <c r="H29" i="9"/>
  <c r="G29" i="9"/>
  <c r="F29" i="9"/>
  <c r="E29" i="9"/>
  <c r="B29" i="9" s="1"/>
  <c r="H28" i="9"/>
  <c r="G28" i="9"/>
  <c r="E28" i="9" s="1"/>
  <c r="F28" i="9"/>
  <c r="H27" i="9"/>
  <c r="G27" i="9"/>
  <c r="F27" i="9"/>
  <c r="H26" i="9"/>
  <c r="G26" i="9"/>
  <c r="F26" i="9"/>
  <c r="H25" i="9"/>
  <c r="G25" i="9"/>
  <c r="F25" i="9"/>
  <c r="H24" i="9"/>
  <c r="G24" i="9"/>
  <c r="F24" i="9"/>
  <c r="H23" i="9"/>
  <c r="G23" i="9"/>
  <c r="F23" i="9"/>
  <c r="H22" i="9"/>
  <c r="G22" i="9"/>
  <c r="F22" i="9"/>
  <c r="H21" i="9"/>
  <c r="G21" i="9"/>
  <c r="F21" i="9"/>
  <c r="F20" i="9"/>
  <c r="F4" i="9"/>
  <c r="O3" i="9"/>
  <c r="G274" i="9" s="1"/>
  <c r="I3" i="9"/>
  <c r="L212" i="9" s="1"/>
  <c r="H3" i="9"/>
  <c r="G3" i="9"/>
  <c r="D101" i="8"/>
  <c r="I36" i="3" s="1"/>
  <c r="D95" i="8"/>
  <c r="D90" i="8"/>
  <c r="D85" i="8"/>
  <c r="D80" i="8"/>
  <c r="D75" i="8"/>
  <c r="D70" i="8"/>
  <c r="D65" i="8"/>
  <c r="D60" i="8"/>
  <c r="D55" i="8"/>
  <c r="D50" i="8"/>
  <c r="D44" i="8"/>
  <c r="D36" i="8"/>
  <c r="D26" i="8"/>
  <c r="D18" i="8"/>
  <c r="D8" i="8"/>
  <c r="D6" i="8" s="1"/>
  <c r="C1481" i="1" s="1"/>
  <c r="E44" i="7"/>
  <c r="D44" i="7"/>
  <c r="E39" i="7"/>
  <c r="E38" i="7" s="1"/>
  <c r="D39" i="7"/>
  <c r="D38" i="7" s="1"/>
  <c r="E30" i="7"/>
  <c r="D30" i="7"/>
  <c r="D22" i="7" s="1"/>
  <c r="E23" i="7"/>
  <c r="E22" i="7" s="1"/>
  <c r="D23" i="7"/>
  <c r="E7" i="7"/>
  <c r="E6" i="7" s="1"/>
  <c r="D7" i="7"/>
  <c r="D6" i="7"/>
  <c r="E5" i="7"/>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5" i="3" s="1"/>
  <c r="D39" i="6"/>
  <c r="F39" i="6" s="1"/>
  <c r="F38" i="6"/>
  <c r="F37" i="6"/>
  <c r="E36" i="6"/>
  <c r="D36" i="6"/>
  <c r="F36" i="6" s="1"/>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F246" i="5"/>
  <c r="E246" i="5"/>
  <c r="D246" i="5"/>
  <c r="E245" i="5"/>
  <c r="F244" i="5"/>
  <c r="F243" i="5"/>
  <c r="F242" i="5"/>
  <c r="E242" i="5"/>
  <c r="D242" i="5"/>
  <c r="F241" i="5"/>
  <c r="F240" i="5"/>
  <c r="E239" i="5"/>
  <c r="E238" i="5" s="1"/>
  <c r="E237" i="5" s="1"/>
  <c r="I23" i="3"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F198" i="5"/>
  <c r="E198" i="5"/>
  <c r="D198" i="5"/>
  <c r="F197" i="5"/>
  <c r="F196" i="5"/>
  <c r="F195" i="5"/>
  <c r="F194" i="5"/>
  <c r="F193" i="5"/>
  <c r="F192" i="5"/>
  <c r="E191" i="5"/>
  <c r="E190" i="5" s="1"/>
  <c r="H291" i="9" s="1"/>
  <c r="D191" i="5"/>
  <c r="D190" i="5" s="1"/>
  <c r="F189" i="5"/>
  <c r="F188" i="5"/>
  <c r="F187" i="5"/>
  <c r="F186" i="5"/>
  <c r="F185" i="5"/>
  <c r="F184" i="5"/>
  <c r="F183" i="5"/>
  <c r="F182" i="5"/>
  <c r="F181" i="5"/>
  <c r="F180" i="5"/>
  <c r="E180" i="5"/>
  <c r="D180" i="5"/>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F145" i="5"/>
  <c r="F144" i="5"/>
  <c r="F143"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F70" i="5"/>
  <c r="E70" i="5"/>
  <c r="D70" i="5"/>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2" i="5" s="1"/>
  <c r="F11" i="5"/>
  <c r="F10" i="5"/>
  <c r="F9" i="5"/>
  <c r="F8"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E142" i="9" s="1"/>
  <c r="B142" i="9" s="1"/>
  <c r="F602" i="4"/>
  <c r="F601" i="4"/>
  <c r="F600" i="4"/>
  <c r="E599" i="4"/>
  <c r="D599" i="4"/>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E568" i="4"/>
  <c r="D568" i="4"/>
  <c r="F568" i="4" s="1"/>
  <c r="F566" i="4"/>
  <c r="F565" i="4"/>
  <c r="F564" i="4"/>
  <c r="E563" i="4"/>
  <c r="E529" i="4" s="1"/>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G210" i="9" s="1"/>
  <c r="E210" i="9" s="1"/>
  <c r="B210" i="9" s="1"/>
  <c r="D529" i="4"/>
  <c r="F527" i="4"/>
  <c r="F526" i="4"/>
  <c r="E525" i="4"/>
  <c r="D525" i="4"/>
  <c r="F525" i="4" s="1"/>
  <c r="F524" i="4"/>
  <c r="F523" i="4"/>
  <c r="E522" i="4"/>
  <c r="D522" i="4"/>
  <c r="G194" i="9" s="1"/>
  <c r="E194" i="9" s="1"/>
  <c r="B194" i="9"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E459" i="4" s="1"/>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E417" i="4"/>
  <c r="D412" i="1" s="1"/>
  <c r="G412" i="1" s="1"/>
  <c r="D417" i="4"/>
  <c r="E416" i="4"/>
  <c r="D411" i="1" s="1"/>
  <c r="G411" i="1" s="1"/>
  <c r="D416" i="4"/>
  <c r="D643" i="4" s="1"/>
  <c r="F411" i="4"/>
  <c r="F410" i="4"/>
  <c r="F409" i="4"/>
  <c r="F406" i="4"/>
  <c r="F405" i="4"/>
  <c r="F404" i="4"/>
  <c r="F403" i="4"/>
  <c r="E402" i="4"/>
  <c r="D402" i="4"/>
  <c r="F402" i="4" s="1"/>
  <c r="F401" i="4"/>
  <c r="F400" i="4"/>
  <c r="E400" i="4"/>
  <c r="D400" i="4"/>
  <c r="F399" i="4"/>
  <c r="F398" i="4"/>
  <c r="E397" i="4"/>
  <c r="E396" i="4" s="1"/>
  <c r="D397" i="4"/>
  <c r="F397" i="4" s="1"/>
  <c r="D396" i="4"/>
  <c r="F396" i="4" s="1"/>
  <c r="F395" i="4"/>
  <c r="F394" i="4"/>
  <c r="F393" i="4"/>
  <c r="F392" i="4"/>
  <c r="E391" i="4"/>
  <c r="F391" i="4" s="1"/>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49" i="4"/>
  <c r="F348" i="4"/>
  <c r="E348" i="4"/>
  <c r="D348" i="4"/>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F312" i="4" s="1"/>
  <c r="D312" i="4"/>
  <c r="F310" i="4"/>
  <c r="F309" i="4"/>
  <c r="F308" i="4"/>
  <c r="F307" i="4"/>
  <c r="F306" i="4"/>
  <c r="F305" i="4"/>
  <c r="F304" i="4"/>
  <c r="E304" i="4"/>
  <c r="D304" i="4"/>
  <c r="F303" i="4"/>
  <c r="F302" i="4"/>
  <c r="F301" i="4"/>
  <c r="E300" i="4"/>
  <c r="D300" i="4"/>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E215" i="4" s="1"/>
  <c r="D211" i="1" s="1"/>
  <c r="D219" i="4"/>
  <c r="F219" i="4" s="1"/>
  <c r="F218" i="4"/>
  <c r="F217" i="4"/>
  <c r="E216" i="4"/>
  <c r="D216" i="4"/>
  <c r="F216" i="4" s="1"/>
  <c r="D215" i="4"/>
  <c r="F215" i="4" s="1"/>
  <c r="F214" i="4"/>
  <c r="F213" i="4"/>
  <c r="F212" i="4"/>
  <c r="F211" i="4"/>
  <c r="E210" i="4"/>
  <c r="E196" i="4" s="1"/>
  <c r="D192" i="1"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E128" i="4"/>
  <c r="E124" i="4" s="1"/>
  <c r="D128" i="4"/>
  <c r="F128" i="4" s="1"/>
  <c r="F127" i="4"/>
  <c r="F126" i="4"/>
  <c r="F125"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F65" i="4"/>
  <c r="E65" i="4"/>
  <c r="D65" i="4"/>
  <c r="F64" i="4"/>
  <c r="F63" i="4"/>
  <c r="E62" i="4"/>
  <c r="D62" i="4"/>
  <c r="F62" i="4" s="1"/>
  <c r="F61" i="4"/>
  <c r="F60" i="4"/>
  <c r="E59" i="4"/>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G24" i="3"/>
  <c r="B24" i="3"/>
  <c r="G23" i="3"/>
  <c r="B23" i="3"/>
  <c r="G22" i="3"/>
  <c r="B22" i="3"/>
  <c r="G21" i="3"/>
  <c r="B21" i="3"/>
  <c r="H20" i="3"/>
  <c r="G20" i="3"/>
  <c r="B20" i="3"/>
  <c r="G19" i="3"/>
  <c r="B19" i="3"/>
  <c r="G18" i="3"/>
  <c r="B18" i="3"/>
  <c r="G17" i="3"/>
  <c r="B17" i="3"/>
  <c r="G16" i="3"/>
  <c r="B16" i="3"/>
  <c r="H10" i="3" a="1"/>
  <c r="H10" i="3"/>
  <c r="L3" i="9" s="1"/>
  <c r="H1580" i="1"/>
  <c r="C1580" i="1"/>
  <c r="G1580" i="1" s="1"/>
  <c r="C1579" i="1"/>
  <c r="H1579" i="1" s="1"/>
  <c r="C1578" i="1"/>
  <c r="H1578" i="1" s="1"/>
  <c r="H1577" i="1"/>
  <c r="G1577" i="1"/>
  <c r="C1577" i="1"/>
  <c r="H1575" i="1"/>
  <c r="G1575" i="1"/>
  <c r="C1575" i="1"/>
  <c r="H1574" i="1"/>
  <c r="C1574" i="1"/>
  <c r="G1574" i="1" s="1"/>
  <c r="C1573" i="1"/>
  <c r="G1572" i="1"/>
  <c r="C1572" i="1"/>
  <c r="H1572" i="1" s="1"/>
  <c r="G1571" i="1"/>
  <c r="C1571" i="1"/>
  <c r="H1571" i="1" s="1"/>
  <c r="G1570" i="1"/>
  <c r="C1570" i="1"/>
  <c r="H1570" i="1" s="1"/>
  <c r="H1569" i="1"/>
  <c r="G1569" i="1"/>
  <c r="C1569" i="1"/>
  <c r="C1568" i="1"/>
  <c r="H1568" i="1" s="1"/>
  <c r="C1567" i="1"/>
  <c r="H1567" i="1" s="1"/>
  <c r="H1566" i="1"/>
  <c r="C1566" i="1"/>
  <c r="G1566" i="1" s="1"/>
  <c r="C1565" i="1"/>
  <c r="H1564" i="1"/>
  <c r="G1564" i="1"/>
  <c r="C1564" i="1"/>
  <c r="G1563" i="1"/>
  <c r="C1563" i="1"/>
  <c r="H1563" i="1" s="1"/>
  <c r="C1562" i="1"/>
  <c r="H1561" i="1"/>
  <c r="G1561" i="1"/>
  <c r="C1561" i="1"/>
  <c r="C1560" i="1"/>
  <c r="H1560" i="1" s="1"/>
  <c r="G1559" i="1"/>
  <c r="C1559" i="1"/>
  <c r="H1559" i="1" s="1"/>
  <c r="H1558" i="1"/>
  <c r="C1558" i="1"/>
  <c r="G1558" i="1" s="1"/>
  <c r="C1557" i="1"/>
  <c r="H1556" i="1"/>
  <c r="G1556" i="1"/>
  <c r="C1556" i="1"/>
  <c r="G1555" i="1"/>
  <c r="C1555" i="1"/>
  <c r="H1555" i="1" s="1"/>
  <c r="G1554" i="1"/>
  <c r="C1554" i="1"/>
  <c r="H1554" i="1" s="1"/>
  <c r="H1553" i="1"/>
  <c r="G1553" i="1"/>
  <c r="C1553" i="1"/>
  <c r="C1552" i="1"/>
  <c r="H1552" i="1" s="1"/>
  <c r="C1551" i="1"/>
  <c r="H1550" i="1"/>
  <c r="C1550" i="1"/>
  <c r="G1550" i="1" s="1"/>
  <c r="C1549" i="1"/>
  <c r="C1548" i="1"/>
  <c r="H1548" i="1" s="1"/>
  <c r="G1547" i="1"/>
  <c r="C1547" i="1"/>
  <c r="H1547" i="1" s="1"/>
  <c r="C1546" i="1"/>
  <c r="H1546" i="1" s="1"/>
  <c r="H1545" i="1"/>
  <c r="G1545" i="1"/>
  <c r="C1545" i="1"/>
  <c r="C1544" i="1"/>
  <c r="H1544" i="1" s="1"/>
  <c r="H1543" i="1"/>
  <c r="G1543" i="1"/>
  <c r="C1543" i="1"/>
  <c r="H1542" i="1"/>
  <c r="C1542" i="1"/>
  <c r="G1542" i="1" s="1"/>
  <c r="C1541" i="1"/>
  <c r="G1540" i="1"/>
  <c r="C1540" i="1"/>
  <c r="H1540" i="1" s="1"/>
  <c r="G1539" i="1"/>
  <c r="C1539" i="1"/>
  <c r="H1539" i="1" s="1"/>
  <c r="G1538" i="1"/>
  <c r="C1538" i="1"/>
  <c r="H1538" i="1" s="1"/>
  <c r="H1537" i="1"/>
  <c r="G1537" i="1"/>
  <c r="C1537" i="1"/>
  <c r="C1536" i="1"/>
  <c r="H1536" i="1" s="1"/>
  <c r="H1535" i="1"/>
  <c r="C1535" i="1"/>
  <c r="G1535" i="1" s="1"/>
  <c r="H1534" i="1"/>
  <c r="C1534" i="1"/>
  <c r="G1534" i="1" s="1"/>
  <c r="C1533" i="1"/>
  <c r="C1532" i="1"/>
  <c r="G1531" i="1"/>
  <c r="C1531" i="1"/>
  <c r="H1531" i="1" s="1"/>
  <c r="G1530" i="1"/>
  <c r="C1530" i="1"/>
  <c r="H1530" i="1" s="1"/>
  <c r="H1529" i="1"/>
  <c r="G1529" i="1"/>
  <c r="C1529" i="1"/>
  <c r="C1528" i="1"/>
  <c r="H1528" i="1" s="1"/>
  <c r="G1527" i="1"/>
  <c r="C1527" i="1"/>
  <c r="H1527" i="1" s="1"/>
  <c r="H1526" i="1"/>
  <c r="C1526" i="1"/>
  <c r="G1526" i="1" s="1"/>
  <c r="G1525" i="1"/>
  <c r="C1525" i="1"/>
  <c r="H1525" i="1" s="1"/>
  <c r="G1523" i="1"/>
  <c r="C1523" i="1"/>
  <c r="H1523" i="1" s="1"/>
  <c r="G1522" i="1"/>
  <c r="C1522" i="1"/>
  <c r="H1522" i="1" s="1"/>
  <c r="H1521" i="1"/>
  <c r="G1521" i="1"/>
  <c r="C1521" i="1"/>
  <c r="C1520" i="1"/>
  <c r="C1519" i="1"/>
  <c r="H1519" i="1" s="1"/>
  <c r="H1516" i="1"/>
  <c r="G1516" i="1"/>
  <c r="C1516" i="1"/>
  <c r="C1515" i="1"/>
  <c r="H1515" i="1" s="1"/>
  <c r="H1514" i="1"/>
  <c r="G1514" i="1"/>
  <c r="C1514" i="1"/>
  <c r="H1513" i="1"/>
  <c r="G1513" i="1"/>
  <c r="C1513" i="1"/>
  <c r="C1512" i="1"/>
  <c r="C1511" i="1"/>
  <c r="C1510" i="1"/>
  <c r="G1510" i="1" s="1"/>
  <c r="G1509" i="1"/>
  <c r="C1509" i="1"/>
  <c r="H1509" i="1" s="1"/>
  <c r="C1508" i="1"/>
  <c r="H1508" i="1" s="1"/>
  <c r="G1507" i="1"/>
  <c r="C1507" i="1"/>
  <c r="H1507" i="1" s="1"/>
  <c r="H1506" i="1"/>
  <c r="G1506" i="1"/>
  <c r="C1506" i="1"/>
  <c r="C1505" i="1"/>
  <c r="G1505" i="1" s="1"/>
  <c r="C1504" i="1"/>
  <c r="G1503" i="1"/>
  <c r="C1503" i="1"/>
  <c r="H1503" i="1" s="1"/>
  <c r="C1502" i="1"/>
  <c r="G1502" i="1" s="1"/>
  <c r="C1501" i="1"/>
  <c r="H1501" i="1" s="1"/>
  <c r="H1500" i="1"/>
  <c r="C1500" i="1"/>
  <c r="G1500" i="1" s="1"/>
  <c r="G1498" i="1"/>
  <c r="C1498" i="1"/>
  <c r="H1498" i="1" s="1"/>
  <c r="H1497" i="1"/>
  <c r="G1497" i="1"/>
  <c r="C1497" i="1"/>
  <c r="H1496" i="1"/>
  <c r="C1496" i="1"/>
  <c r="G1496" i="1" s="1"/>
  <c r="G1495" i="1"/>
  <c r="C1495" i="1"/>
  <c r="H1495" i="1" s="1"/>
  <c r="H1494" i="1"/>
  <c r="C1494" i="1"/>
  <c r="G1494" i="1" s="1"/>
  <c r="G1493" i="1"/>
  <c r="C1493" i="1"/>
  <c r="H1493" i="1" s="1"/>
  <c r="C1492" i="1"/>
  <c r="H1492" i="1" s="1"/>
  <c r="C1491" i="1"/>
  <c r="H1491" i="1" s="1"/>
  <c r="C1490" i="1"/>
  <c r="H1490" i="1" s="1"/>
  <c r="C1489" i="1"/>
  <c r="G1489" i="1" s="1"/>
  <c r="C1488" i="1"/>
  <c r="G1487" i="1"/>
  <c r="C1487" i="1"/>
  <c r="H1487" i="1" s="1"/>
  <c r="H1486" i="1"/>
  <c r="C1486" i="1"/>
  <c r="G1486" i="1" s="1"/>
  <c r="C1485" i="1"/>
  <c r="H1485" i="1" s="1"/>
  <c r="C1484" i="1"/>
  <c r="G1484" i="1" s="1"/>
  <c r="C1482" i="1"/>
  <c r="H1482" i="1" s="1"/>
  <c r="C1480" i="1"/>
  <c r="H1480" i="1" s="1"/>
  <c r="H1479" i="1"/>
  <c r="G1479" i="1"/>
  <c r="I1479" i="1" s="1"/>
  <c r="D1479" i="1"/>
  <c r="C1479" i="1"/>
  <c r="J1479" i="1" s="1"/>
  <c r="D1478" i="1"/>
  <c r="C1478" i="1"/>
  <c r="D1477" i="1"/>
  <c r="C1477" i="1"/>
  <c r="D1476" i="1"/>
  <c r="C1476" i="1"/>
  <c r="G1475" i="1"/>
  <c r="D1475" i="1"/>
  <c r="C1475" i="1"/>
  <c r="H1475" i="1" s="1"/>
  <c r="D1474" i="1"/>
  <c r="C1474" i="1"/>
  <c r="I1473" i="1"/>
  <c r="G1473" i="1"/>
  <c r="D1473" i="1"/>
  <c r="C1473" i="1"/>
  <c r="H1473" i="1" s="1"/>
  <c r="J1472" i="1"/>
  <c r="H1472" i="1"/>
  <c r="D1472" i="1"/>
  <c r="C1472" i="1"/>
  <c r="G1472" i="1" s="1"/>
  <c r="D1471" i="1"/>
  <c r="C1471" i="1"/>
  <c r="D1470" i="1"/>
  <c r="C1470" i="1"/>
  <c r="H1470" i="1" s="1"/>
  <c r="D1469" i="1"/>
  <c r="C1469" i="1"/>
  <c r="H1469" i="1" s="1"/>
  <c r="D1468" i="1"/>
  <c r="C1468" i="1"/>
  <c r="D1467" i="1"/>
  <c r="C1467" i="1"/>
  <c r="D1466" i="1"/>
  <c r="C1466" i="1"/>
  <c r="J1466" i="1" s="1"/>
  <c r="H1465" i="1"/>
  <c r="D1465" i="1"/>
  <c r="C1465" i="1"/>
  <c r="J1465" i="1" s="1"/>
  <c r="D1464" i="1"/>
  <c r="C1464" i="1"/>
  <c r="J1463" i="1"/>
  <c r="G1463" i="1"/>
  <c r="I1463" i="1" s="1"/>
  <c r="D1463" i="1"/>
  <c r="C1463" i="1"/>
  <c r="H1463" i="1" s="1"/>
  <c r="H1462" i="1"/>
  <c r="G1462" i="1"/>
  <c r="I1462" i="1" s="1"/>
  <c r="D1462" i="1"/>
  <c r="C1462" i="1"/>
  <c r="J1462" i="1" s="1"/>
  <c r="G1461" i="1"/>
  <c r="D1461" i="1"/>
  <c r="C1461" i="1"/>
  <c r="J1460" i="1"/>
  <c r="G1460" i="1"/>
  <c r="I1460" i="1" s="1"/>
  <c r="D1460" i="1"/>
  <c r="C1460" i="1"/>
  <c r="H1460" i="1" s="1"/>
  <c r="D1459" i="1"/>
  <c r="C1459" i="1"/>
  <c r="H1458" i="1"/>
  <c r="G1458" i="1"/>
  <c r="I1458" i="1" s="1"/>
  <c r="D1458" i="1"/>
  <c r="C1458" i="1"/>
  <c r="D1457" i="1"/>
  <c r="G1457" i="1" s="1"/>
  <c r="C1457" i="1"/>
  <c r="D1456" i="1"/>
  <c r="C1456" i="1"/>
  <c r="H1456" i="1" s="1"/>
  <c r="J1455" i="1"/>
  <c r="I1455" i="1"/>
  <c r="G1455" i="1"/>
  <c r="D1455" i="1"/>
  <c r="C1455" i="1"/>
  <c r="H1455" i="1" s="1"/>
  <c r="D1454" i="1"/>
  <c r="C1454" i="1"/>
  <c r="H1453" i="1"/>
  <c r="D1453" i="1"/>
  <c r="C1453" i="1"/>
  <c r="G1453" i="1" s="1"/>
  <c r="D1452" i="1"/>
  <c r="C1452" i="1"/>
  <c r="D1451" i="1"/>
  <c r="G1451" i="1" s="1"/>
  <c r="C1451" i="1"/>
  <c r="J1450" i="1"/>
  <c r="I1450" i="1"/>
  <c r="G1450" i="1"/>
  <c r="D1450" i="1"/>
  <c r="C1450" i="1"/>
  <c r="H1450" i="1" s="1"/>
  <c r="D1449" i="1"/>
  <c r="C1449" i="1"/>
  <c r="J1449" i="1" s="1"/>
  <c r="D1448" i="1"/>
  <c r="G1448" i="1" s="1"/>
  <c r="C1448" i="1"/>
  <c r="D1447" i="1"/>
  <c r="C1447" i="1"/>
  <c r="G1446" i="1"/>
  <c r="I1446" i="1" s="1"/>
  <c r="D1446" i="1"/>
  <c r="C1446" i="1"/>
  <c r="H1446" i="1" s="1"/>
  <c r="J1445" i="1"/>
  <c r="H1445" i="1"/>
  <c r="G1445" i="1"/>
  <c r="D1445" i="1"/>
  <c r="C1445" i="1"/>
  <c r="D1444" i="1"/>
  <c r="C1444" i="1"/>
  <c r="J1444" i="1" s="1"/>
  <c r="J1443" i="1"/>
  <c r="D1443" i="1"/>
  <c r="C1443" i="1"/>
  <c r="G1443" i="1" s="1"/>
  <c r="H1442" i="1"/>
  <c r="D1442" i="1"/>
  <c r="J1442" i="1" s="1"/>
  <c r="C1442" i="1"/>
  <c r="G1442" i="1" s="1"/>
  <c r="I1442" i="1" s="1"/>
  <c r="H1441" i="1"/>
  <c r="I1441" i="1" s="1"/>
  <c r="G1441" i="1"/>
  <c r="D1441" i="1"/>
  <c r="J1441" i="1" s="1"/>
  <c r="C1441" i="1"/>
  <c r="J1440" i="1"/>
  <c r="H1440" i="1"/>
  <c r="D1440" i="1"/>
  <c r="C1440" i="1"/>
  <c r="G1440" i="1" s="1"/>
  <c r="D1439" i="1"/>
  <c r="C1439" i="1"/>
  <c r="H1438" i="1"/>
  <c r="D1438" i="1"/>
  <c r="G1438" i="1" s="1"/>
  <c r="C1438" i="1"/>
  <c r="D1437" i="1"/>
  <c r="C1437" i="1"/>
  <c r="G1437" i="1" s="1"/>
  <c r="D1436" i="1"/>
  <c r="G1434" i="1"/>
  <c r="D1434" i="1"/>
  <c r="H1434" i="1" s="1"/>
  <c r="C1434" i="1"/>
  <c r="D1433" i="1"/>
  <c r="C1433" i="1"/>
  <c r="G1433" i="1" s="1"/>
  <c r="D1432" i="1"/>
  <c r="H1432" i="1" s="1"/>
  <c r="C1432" i="1"/>
  <c r="H1431" i="1"/>
  <c r="D1431" i="1"/>
  <c r="C1431" i="1"/>
  <c r="G1431" i="1" s="1"/>
  <c r="H1430" i="1"/>
  <c r="G1430" i="1"/>
  <c r="D1430" i="1"/>
  <c r="C1430" i="1"/>
  <c r="D1429" i="1"/>
  <c r="H1429" i="1" s="1"/>
  <c r="C1429" i="1"/>
  <c r="H1428" i="1"/>
  <c r="G1428" i="1"/>
  <c r="D1428" i="1"/>
  <c r="C1428" i="1"/>
  <c r="D1427" i="1"/>
  <c r="C1427" i="1"/>
  <c r="D1426" i="1"/>
  <c r="H1426" i="1" s="1"/>
  <c r="C1426" i="1"/>
  <c r="D1425" i="1"/>
  <c r="C1425" i="1"/>
  <c r="H1424" i="1"/>
  <c r="D1424" i="1"/>
  <c r="G1424" i="1" s="1"/>
  <c r="C1424" i="1"/>
  <c r="D1423" i="1"/>
  <c r="C1423" i="1"/>
  <c r="G1423" i="1" s="1"/>
  <c r="H1422" i="1"/>
  <c r="G1422" i="1"/>
  <c r="D1422" i="1"/>
  <c r="C1422" i="1"/>
  <c r="H1421" i="1"/>
  <c r="D1421" i="1"/>
  <c r="C1421" i="1"/>
  <c r="D1420" i="1"/>
  <c r="C1420" i="1"/>
  <c r="D1419" i="1"/>
  <c r="H1419" i="1" s="1"/>
  <c r="C1419" i="1"/>
  <c r="G1418" i="1"/>
  <c r="D1418" i="1"/>
  <c r="H1418" i="1" s="1"/>
  <c r="C1418" i="1"/>
  <c r="D1417" i="1"/>
  <c r="C1417" i="1"/>
  <c r="G1417" i="1" s="1"/>
  <c r="D1416" i="1"/>
  <c r="H1416" i="1" s="1"/>
  <c r="C1416" i="1"/>
  <c r="H1415" i="1"/>
  <c r="D1415" i="1"/>
  <c r="C1415" i="1"/>
  <c r="G1415" i="1" s="1"/>
  <c r="H1414" i="1"/>
  <c r="G1414" i="1"/>
  <c r="D1414" i="1"/>
  <c r="C1414" i="1"/>
  <c r="D1413" i="1"/>
  <c r="H1413" i="1" s="1"/>
  <c r="C1413" i="1"/>
  <c r="H1412" i="1"/>
  <c r="G1412" i="1"/>
  <c r="D1412" i="1"/>
  <c r="C1412" i="1"/>
  <c r="D1411" i="1"/>
  <c r="C1411" i="1"/>
  <c r="D1410" i="1"/>
  <c r="G1410" i="1" s="1"/>
  <c r="C1410" i="1"/>
  <c r="H1410" i="1" s="1"/>
  <c r="D1409" i="1"/>
  <c r="C1409" i="1"/>
  <c r="D1408" i="1"/>
  <c r="D1407" i="1"/>
  <c r="C1407" i="1"/>
  <c r="G1407" i="1" s="1"/>
  <c r="H1406" i="1"/>
  <c r="G1406" i="1"/>
  <c r="D1406" i="1"/>
  <c r="C1406" i="1"/>
  <c r="H1405" i="1"/>
  <c r="D1405" i="1"/>
  <c r="C1405" i="1"/>
  <c r="D1404" i="1"/>
  <c r="C1404" i="1"/>
  <c r="H1403" i="1"/>
  <c r="G1403" i="1"/>
  <c r="D1403" i="1"/>
  <c r="C1403" i="1"/>
  <c r="D1402" i="1"/>
  <c r="C1402" i="1"/>
  <c r="H1401" i="1"/>
  <c r="G1401" i="1"/>
  <c r="D1401" i="1"/>
  <c r="C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G1341" i="1"/>
  <c r="D1341" i="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H1312" i="1"/>
  <c r="D1312" i="1"/>
  <c r="G1312" i="1" s="1"/>
  <c r="C1312" i="1"/>
  <c r="H1311" i="1"/>
  <c r="G1311" i="1"/>
  <c r="D1311" i="1"/>
  <c r="C1311" i="1"/>
  <c r="D1310" i="1"/>
  <c r="G1310" i="1" s="1"/>
  <c r="C1310" i="1"/>
  <c r="H1309" i="1"/>
  <c r="G1309" i="1"/>
  <c r="D1309" i="1"/>
  <c r="C1309" i="1"/>
  <c r="H1308" i="1"/>
  <c r="D1308" i="1"/>
  <c r="G1308" i="1" s="1"/>
  <c r="C1308" i="1"/>
  <c r="H1307" i="1"/>
  <c r="G1307" i="1"/>
  <c r="D1307" i="1"/>
  <c r="C1307" i="1"/>
  <c r="H1306" i="1"/>
  <c r="D1306" i="1"/>
  <c r="G1306" i="1" s="1"/>
  <c r="C1306" i="1"/>
  <c r="H1305" i="1"/>
  <c r="G1305" i="1"/>
  <c r="D1305" i="1"/>
  <c r="C1305" i="1"/>
  <c r="D1304" i="1"/>
  <c r="G1304" i="1" s="1"/>
  <c r="C1304" i="1"/>
  <c r="H1303" i="1"/>
  <c r="G1303" i="1"/>
  <c r="D1303" i="1"/>
  <c r="C1303" i="1"/>
  <c r="D1302" i="1"/>
  <c r="C1302" i="1"/>
  <c r="H1301" i="1"/>
  <c r="G1301" i="1"/>
  <c r="D1301" i="1"/>
  <c r="C1301" i="1"/>
  <c r="H1300" i="1"/>
  <c r="D1300" i="1"/>
  <c r="G1300" i="1" s="1"/>
  <c r="C1300" i="1"/>
  <c r="D1298" i="1"/>
  <c r="G1298" i="1" s="1"/>
  <c r="C1298" i="1"/>
  <c r="H1297" i="1"/>
  <c r="G1297" i="1"/>
  <c r="D1297" i="1"/>
  <c r="C1297" i="1"/>
  <c r="H1296" i="1"/>
  <c r="D1296" i="1"/>
  <c r="G1296" i="1" s="1"/>
  <c r="C1296" i="1"/>
  <c r="H1295" i="1"/>
  <c r="G1295" i="1"/>
  <c r="D1295" i="1"/>
  <c r="C1295" i="1"/>
  <c r="H1294" i="1"/>
  <c r="D1294" i="1"/>
  <c r="G1294" i="1" s="1"/>
  <c r="C1294" i="1"/>
  <c r="H1293" i="1"/>
  <c r="G1293" i="1"/>
  <c r="D1293" i="1"/>
  <c r="C1293" i="1"/>
  <c r="H1292" i="1"/>
  <c r="D1292" i="1"/>
  <c r="G1292" i="1" s="1"/>
  <c r="C1292" i="1"/>
  <c r="H1291" i="1"/>
  <c r="G1291" i="1"/>
  <c r="D1291" i="1"/>
  <c r="C1291" i="1"/>
  <c r="D1290" i="1"/>
  <c r="C1290" i="1"/>
  <c r="H1289" i="1"/>
  <c r="G1289" i="1"/>
  <c r="D1289" i="1"/>
  <c r="C1289" i="1"/>
  <c r="H1288" i="1"/>
  <c r="D1288" i="1"/>
  <c r="G1288" i="1" s="1"/>
  <c r="C1288" i="1"/>
  <c r="H1287" i="1"/>
  <c r="G1287" i="1"/>
  <c r="D1287" i="1"/>
  <c r="C1287" i="1"/>
  <c r="G1286" i="1"/>
  <c r="D1286" i="1"/>
  <c r="H1286" i="1" s="1"/>
  <c r="C1286" i="1"/>
  <c r="H1285" i="1"/>
  <c r="G1285" i="1"/>
  <c r="D1285" i="1"/>
  <c r="C1285" i="1"/>
  <c r="G1284"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G1276" i="1"/>
  <c r="D1276" i="1"/>
  <c r="H1276" i="1" s="1"/>
  <c r="C1276" i="1"/>
  <c r="H1275" i="1"/>
  <c r="G1275" i="1"/>
  <c r="D1275" i="1"/>
  <c r="C1275" i="1"/>
  <c r="G1274" i="1"/>
  <c r="D1274" i="1"/>
  <c r="H1274" i="1" s="1"/>
  <c r="C1274" i="1"/>
  <c r="H1273" i="1"/>
  <c r="G1273" i="1"/>
  <c r="D1273" i="1"/>
  <c r="C1273" i="1"/>
  <c r="G1272" i="1"/>
  <c r="D1272" i="1"/>
  <c r="H1272" i="1" s="1"/>
  <c r="C1272" i="1"/>
  <c r="H1271" i="1"/>
  <c r="G1271" i="1"/>
  <c r="D1271" i="1"/>
  <c r="C1271" i="1"/>
  <c r="G1270" i="1"/>
  <c r="D1270" i="1"/>
  <c r="H1270" i="1" s="1"/>
  <c r="C1270" i="1"/>
  <c r="H1269" i="1"/>
  <c r="G1269" i="1"/>
  <c r="D1269" i="1"/>
  <c r="C1269" i="1"/>
  <c r="G1268" i="1"/>
  <c r="D1268" i="1"/>
  <c r="H1268" i="1" s="1"/>
  <c r="C1268" i="1"/>
  <c r="H1267" i="1"/>
  <c r="G1267" i="1"/>
  <c r="D1267" i="1"/>
  <c r="C1267" i="1"/>
  <c r="G1266" i="1"/>
  <c r="D1266" i="1"/>
  <c r="H1266" i="1" s="1"/>
  <c r="C1266" i="1"/>
  <c r="H1265" i="1"/>
  <c r="G1265" i="1"/>
  <c r="D1265" i="1"/>
  <c r="C1265" i="1"/>
  <c r="G1264" i="1"/>
  <c r="D1264" i="1"/>
  <c r="H1264" i="1" s="1"/>
  <c r="C1264" i="1"/>
  <c r="H1263" i="1"/>
  <c r="G1263" i="1"/>
  <c r="D1263" i="1"/>
  <c r="C1263" i="1"/>
  <c r="G1262" i="1"/>
  <c r="D1262" i="1"/>
  <c r="H1262" i="1" s="1"/>
  <c r="C1262" i="1"/>
  <c r="H1261" i="1"/>
  <c r="G1261" i="1"/>
  <c r="D1261" i="1"/>
  <c r="C1261" i="1"/>
  <c r="G1260" i="1"/>
  <c r="D1260" i="1"/>
  <c r="H1260" i="1" s="1"/>
  <c r="C1260" i="1"/>
  <c r="H1259" i="1"/>
  <c r="G1259" i="1"/>
  <c r="D1259" i="1"/>
  <c r="C1259" i="1"/>
  <c r="G1258" i="1"/>
  <c r="D1258" i="1"/>
  <c r="H1258" i="1" s="1"/>
  <c r="C1258" i="1"/>
  <c r="H1257" i="1"/>
  <c r="G1257" i="1"/>
  <c r="D1257" i="1"/>
  <c r="C1257" i="1"/>
  <c r="G1256" i="1"/>
  <c r="D1256" i="1"/>
  <c r="H1256" i="1" s="1"/>
  <c r="C1256" i="1"/>
  <c r="H1255" i="1"/>
  <c r="G1255" i="1"/>
  <c r="D1255" i="1"/>
  <c r="C1255" i="1"/>
  <c r="G1254" i="1"/>
  <c r="D1254" i="1"/>
  <c r="H1254" i="1" s="1"/>
  <c r="C1254" i="1"/>
  <c r="H1253" i="1"/>
  <c r="G1253" i="1"/>
  <c r="D1253" i="1"/>
  <c r="C1253" i="1"/>
  <c r="G1252" i="1"/>
  <c r="D1252" i="1"/>
  <c r="H1252" i="1" s="1"/>
  <c r="C1252" i="1"/>
  <c r="H1251" i="1"/>
  <c r="G1251" i="1"/>
  <c r="D1251" i="1"/>
  <c r="C1251" i="1"/>
  <c r="G1250" i="1"/>
  <c r="D1250" i="1"/>
  <c r="H1250" i="1" s="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D1220" i="1"/>
  <c r="H1220" i="1" s="1"/>
  <c r="C1220" i="1"/>
  <c r="H1219" i="1"/>
  <c r="G1219" i="1"/>
  <c r="D1219" i="1"/>
  <c r="C1219" i="1"/>
  <c r="D1218" i="1"/>
  <c r="H1218" i="1" s="1"/>
  <c r="C1218" i="1"/>
  <c r="H1217" i="1"/>
  <c r="G1217" i="1"/>
  <c r="D1217" i="1"/>
  <c r="C1217" i="1"/>
  <c r="D1216" i="1"/>
  <c r="H1216" i="1" s="1"/>
  <c r="C1216" i="1"/>
  <c r="H1215" i="1"/>
  <c r="G1215" i="1"/>
  <c r="D1215" i="1"/>
  <c r="C1215" i="1"/>
  <c r="D1214" i="1"/>
  <c r="H1213" i="1"/>
  <c r="G1213" i="1"/>
  <c r="D1213" i="1"/>
  <c r="C1213" i="1"/>
  <c r="D1212" i="1"/>
  <c r="H1212" i="1" s="1"/>
  <c r="C1212" i="1"/>
  <c r="H1211" i="1"/>
  <c r="G1211" i="1"/>
  <c r="D1211" i="1"/>
  <c r="C1211" i="1"/>
  <c r="D1210" i="1"/>
  <c r="H1210" i="1" s="1"/>
  <c r="C1210" i="1"/>
  <c r="H1209" i="1"/>
  <c r="G1209" i="1"/>
  <c r="D1209" i="1"/>
  <c r="C1209" i="1"/>
  <c r="D1208" i="1"/>
  <c r="H1208" i="1" s="1"/>
  <c r="C1208" i="1"/>
  <c r="H1207" i="1"/>
  <c r="G1207" i="1"/>
  <c r="D1207" i="1"/>
  <c r="C1207" i="1"/>
  <c r="D1206" i="1"/>
  <c r="H1206" i="1" s="1"/>
  <c r="C1206" i="1"/>
  <c r="H1205" i="1"/>
  <c r="G1205" i="1"/>
  <c r="D1205" i="1"/>
  <c r="C1205" i="1"/>
  <c r="D1204" i="1"/>
  <c r="H1204" i="1" s="1"/>
  <c r="C1204" i="1"/>
  <c r="H1203" i="1"/>
  <c r="G1203" i="1"/>
  <c r="D1203" i="1"/>
  <c r="C1203" i="1"/>
  <c r="D1202" i="1"/>
  <c r="H1202" i="1" s="1"/>
  <c r="C1202" i="1"/>
  <c r="H1201" i="1"/>
  <c r="G1201" i="1"/>
  <c r="D1201" i="1"/>
  <c r="C1201" i="1"/>
  <c r="D1200" i="1"/>
  <c r="H1200" i="1" s="1"/>
  <c r="C1200" i="1"/>
  <c r="H1199" i="1"/>
  <c r="G1199" i="1"/>
  <c r="D1199" i="1"/>
  <c r="C1199" i="1"/>
  <c r="D1198" i="1"/>
  <c r="H1198" i="1" s="1"/>
  <c r="C1198" i="1"/>
  <c r="H1197" i="1"/>
  <c r="G1197" i="1"/>
  <c r="D1197" i="1"/>
  <c r="C1197" i="1"/>
  <c r="D1196" i="1"/>
  <c r="H1196" i="1" s="1"/>
  <c r="C1196" i="1"/>
  <c r="H1195" i="1"/>
  <c r="G1195" i="1"/>
  <c r="D1195" i="1"/>
  <c r="C1195" i="1"/>
  <c r="D1194" i="1"/>
  <c r="H1194" i="1" s="1"/>
  <c r="C1194" i="1"/>
  <c r="H1193" i="1"/>
  <c r="G1193" i="1"/>
  <c r="D1193" i="1"/>
  <c r="C1193" i="1"/>
  <c r="D1192" i="1"/>
  <c r="H1192" i="1" s="1"/>
  <c r="C1192" i="1"/>
  <c r="H1191" i="1"/>
  <c r="G1191" i="1"/>
  <c r="D1191" i="1"/>
  <c r="C1191" i="1"/>
  <c r="D1190" i="1"/>
  <c r="H1190" i="1" s="1"/>
  <c r="C1190" i="1"/>
  <c r="H1189" i="1"/>
  <c r="G1189" i="1"/>
  <c r="D1189" i="1"/>
  <c r="C1189" i="1"/>
  <c r="D1188" i="1"/>
  <c r="H1188" i="1" s="1"/>
  <c r="C1188" i="1"/>
  <c r="H1187" i="1"/>
  <c r="G1187" i="1"/>
  <c r="D1187" i="1"/>
  <c r="C1187" i="1"/>
  <c r="D1186" i="1"/>
  <c r="H1186" i="1" s="1"/>
  <c r="C1186" i="1"/>
  <c r="H1185" i="1"/>
  <c r="G1185" i="1"/>
  <c r="D1185" i="1"/>
  <c r="C1185" i="1"/>
  <c r="D1184" i="1"/>
  <c r="H1184" i="1" s="1"/>
  <c r="C1184" i="1"/>
  <c r="H1183" i="1"/>
  <c r="G1183" i="1"/>
  <c r="D1183" i="1"/>
  <c r="C1183" i="1"/>
  <c r="D1182" i="1"/>
  <c r="H1182" i="1" s="1"/>
  <c r="C1182" i="1"/>
  <c r="H1181" i="1"/>
  <c r="G1181" i="1"/>
  <c r="D1181" i="1"/>
  <c r="C1181" i="1"/>
  <c r="D1180" i="1"/>
  <c r="H1180" i="1" s="1"/>
  <c r="C1180" i="1"/>
  <c r="H1179" i="1"/>
  <c r="G1179" i="1"/>
  <c r="D1179" i="1"/>
  <c r="C1179" i="1"/>
  <c r="D1178" i="1"/>
  <c r="H1178" i="1" s="1"/>
  <c r="C1178" i="1"/>
  <c r="H1177" i="1"/>
  <c r="G1177" i="1"/>
  <c r="D1177" i="1"/>
  <c r="C1177" i="1"/>
  <c r="D1176" i="1"/>
  <c r="H1176" i="1" s="1"/>
  <c r="C1176" i="1"/>
  <c r="H1175" i="1"/>
  <c r="G1175" i="1"/>
  <c r="D1175" i="1"/>
  <c r="C1175" i="1"/>
  <c r="D1174" i="1"/>
  <c r="H1174" i="1" s="1"/>
  <c r="C1174" i="1"/>
  <c r="H1173" i="1"/>
  <c r="G1173" i="1"/>
  <c r="D1173" i="1"/>
  <c r="C1173" i="1"/>
  <c r="D1172" i="1"/>
  <c r="H1172" i="1" s="1"/>
  <c r="C1172" i="1"/>
  <c r="H1171" i="1"/>
  <c r="G1171" i="1"/>
  <c r="D1171" i="1"/>
  <c r="C1171" i="1"/>
  <c r="D1170" i="1"/>
  <c r="H1170" i="1" s="1"/>
  <c r="C1170" i="1"/>
  <c r="H1169" i="1"/>
  <c r="G1169" i="1"/>
  <c r="D1169" i="1"/>
  <c r="C1169" i="1"/>
  <c r="D1168" i="1"/>
  <c r="H1168" i="1" s="1"/>
  <c r="C1168" i="1"/>
  <c r="H1167" i="1"/>
  <c r="G1167" i="1"/>
  <c r="D1167" i="1"/>
  <c r="C1167" i="1"/>
  <c r="D1166" i="1"/>
  <c r="H1166" i="1" s="1"/>
  <c r="C1166" i="1"/>
  <c r="H1165" i="1"/>
  <c r="G1165" i="1"/>
  <c r="D1165" i="1"/>
  <c r="C1165" i="1"/>
  <c r="D1164" i="1"/>
  <c r="H1164" i="1" s="1"/>
  <c r="C1164" i="1"/>
  <c r="H1163" i="1"/>
  <c r="G1163" i="1"/>
  <c r="D1163" i="1"/>
  <c r="C1163" i="1"/>
  <c r="D1162" i="1"/>
  <c r="H1162" i="1" s="1"/>
  <c r="C1162" i="1"/>
  <c r="H1161" i="1"/>
  <c r="G1161" i="1"/>
  <c r="D1161" i="1"/>
  <c r="C1161" i="1"/>
  <c r="D1160" i="1"/>
  <c r="H1160" i="1" s="1"/>
  <c r="C1160" i="1"/>
  <c r="H1159" i="1"/>
  <c r="G1159" i="1"/>
  <c r="D1159" i="1"/>
  <c r="C1159" i="1"/>
  <c r="D1158" i="1"/>
  <c r="H1158" i="1" s="1"/>
  <c r="C1158" i="1"/>
  <c r="H1157" i="1"/>
  <c r="G1157" i="1"/>
  <c r="D1157" i="1"/>
  <c r="C1157" i="1"/>
  <c r="D1156" i="1"/>
  <c r="H1156" i="1" s="1"/>
  <c r="C1156" i="1"/>
  <c r="H1155" i="1"/>
  <c r="G1155" i="1"/>
  <c r="D1155" i="1"/>
  <c r="C1155" i="1"/>
  <c r="D1154" i="1"/>
  <c r="H1154" i="1" s="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G1137" i="1"/>
  <c r="D1137" i="1"/>
  <c r="H1137" i="1" s="1"/>
  <c r="C1137" i="1"/>
  <c r="H1136" i="1"/>
  <c r="G1136" i="1"/>
  <c r="D1136" i="1"/>
  <c r="C1136" i="1"/>
  <c r="G1135" i="1"/>
  <c r="D1135" i="1"/>
  <c r="H1135" i="1" s="1"/>
  <c r="C1135" i="1"/>
  <c r="H1134" i="1"/>
  <c r="G1134" i="1"/>
  <c r="D1134" i="1"/>
  <c r="C1134" i="1"/>
  <c r="G1133" i="1"/>
  <c r="D1133" i="1"/>
  <c r="H1133" i="1" s="1"/>
  <c r="C1133" i="1"/>
  <c r="H1132" i="1"/>
  <c r="G1132" i="1"/>
  <c r="D1132" i="1"/>
  <c r="C1132" i="1"/>
  <c r="G1131" i="1"/>
  <c r="D1131" i="1"/>
  <c r="H1131" i="1" s="1"/>
  <c r="C1131" i="1"/>
  <c r="H1130" i="1"/>
  <c r="G1130" i="1"/>
  <c r="D1130" i="1"/>
  <c r="C1130" i="1"/>
  <c r="G1129" i="1"/>
  <c r="D1129" i="1"/>
  <c r="H1129" i="1" s="1"/>
  <c r="C1129" i="1"/>
  <c r="H1128" i="1"/>
  <c r="G1128" i="1"/>
  <c r="D1128" i="1"/>
  <c r="C1128" i="1"/>
  <c r="G1127" i="1"/>
  <c r="D1127" i="1"/>
  <c r="H1127" i="1" s="1"/>
  <c r="C1127" i="1"/>
  <c r="H1126" i="1"/>
  <c r="G1126" i="1"/>
  <c r="D1126" i="1"/>
  <c r="C1126" i="1"/>
  <c r="G1125" i="1"/>
  <c r="D1125" i="1"/>
  <c r="H1125" i="1" s="1"/>
  <c r="C1125" i="1"/>
  <c r="D1124" i="1"/>
  <c r="D1123" i="1"/>
  <c r="H1123" i="1" s="1"/>
  <c r="C1123" i="1"/>
  <c r="D1122" i="1"/>
  <c r="H1122" i="1" s="1"/>
  <c r="C1122" i="1"/>
  <c r="D1121" i="1"/>
  <c r="H1121" i="1" s="1"/>
  <c r="C1121" i="1"/>
  <c r="D1120" i="1"/>
  <c r="H1119" i="1"/>
  <c r="D1119" i="1"/>
  <c r="G1119" i="1" s="1"/>
  <c r="C1119" i="1"/>
  <c r="D1118" i="1"/>
  <c r="C1118" i="1"/>
  <c r="H1117" i="1"/>
  <c r="D1117" i="1"/>
  <c r="G1117" i="1" s="1"/>
  <c r="C1117" i="1"/>
  <c r="D1116" i="1"/>
  <c r="C1116" i="1"/>
  <c r="H1115" i="1"/>
  <c r="D1115" i="1"/>
  <c r="G1115" i="1" s="1"/>
  <c r="C1115" i="1"/>
  <c r="D1114" i="1"/>
  <c r="C1114" i="1"/>
  <c r="D1113" i="1"/>
  <c r="D1112" i="1"/>
  <c r="H1111" i="1"/>
  <c r="G1111" i="1"/>
  <c r="D1111" i="1"/>
  <c r="C1111" i="1"/>
  <c r="D1110" i="1"/>
  <c r="C1110" i="1"/>
  <c r="H1110" i="1" s="1"/>
  <c r="H1109" i="1"/>
  <c r="G1109" i="1"/>
  <c r="D1109" i="1"/>
  <c r="C1109" i="1"/>
  <c r="D1108" i="1"/>
  <c r="C1108" i="1"/>
  <c r="H1108" i="1" s="1"/>
  <c r="H1107" i="1"/>
  <c r="G1107" i="1"/>
  <c r="D1107" i="1"/>
  <c r="C1107" i="1"/>
  <c r="D1106" i="1"/>
  <c r="C1106" i="1"/>
  <c r="H1106" i="1" s="1"/>
  <c r="H1105" i="1"/>
  <c r="G1105" i="1"/>
  <c r="D1105" i="1"/>
  <c r="C1105" i="1"/>
  <c r="D1104" i="1"/>
  <c r="C1104" i="1"/>
  <c r="H1104" i="1" s="1"/>
  <c r="H1103" i="1"/>
  <c r="G1103" i="1"/>
  <c r="D1103" i="1"/>
  <c r="C1103" i="1"/>
  <c r="D1102" i="1"/>
  <c r="C1102" i="1"/>
  <c r="H1102" i="1" s="1"/>
  <c r="H1101" i="1"/>
  <c r="G1101" i="1"/>
  <c r="D1101" i="1"/>
  <c r="C1101" i="1"/>
  <c r="D1100" i="1"/>
  <c r="C1100" i="1"/>
  <c r="H1100" i="1" s="1"/>
  <c r="H1099" i="1"/>
  <c r="G1099" i="1"/>
  <c r="D1099" i="1"/>
  <c r="C1099" i="1"/>
  <c r="D1098" i="1"/>
  <c r="C1098" i="1"/>
  <c r="H1098" i="1" s="1"/>
  <c r="H1097" i="1"/>
  <c r="G1097" i="1"/>
  <c r="D1097" i="1"/>
  <c r="C1097" i="1"/>
  <c r="D1096" i="1"/>
  <c r="C1096" i="1"/>
  <c r="H1096" i="1" s="1"/>
  <c r="H1095" i="1"/>
  <c r="G1095" i="1"/>
  <c r="D1095" i="1"/>
  <c r="C1095" i="1"/>
  <c r="D1094" i="1"/>
  <c r="C1094" i="1"/>
  <c r="H1094" i="1" s="1"/>
  <c r="H1093" i="1"/>
  <c r="G1093" i="1"/>
  <c r="D1093" i="1"/>
  <c r="C1093" i="1"/>
  <c r="D1092" i="1"/>
  <c r="C1092" i="1"/>
  <c r="H1092" i="1" s="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C1084" i="1"/>
  <c r="H1084" i="1" s="1"/>
  <c r="H1083" i="1"/>
  <c r="G1083" i="1"/>
  <c r="D1083" i="1"/>
  <c r="C1083" i="1"/>
  <c r="D1082" i="1"/>
  <c r="C1082" i="1"/>
  <c r="H1082" i="1" s="1"/>
  <c r="H1081" i="1"/>
  <c r="G1081" i="1"/>
  <c r="D1081" i="1"/>
  <c r="C1081" i="1"/>
  <c r="D1080" i="1"/>
  <c r="C1080" i="1"/>
  <c r="H1080" i="1" s="1"/>
  <c r="H1079" i="1"/>
  <c r="G1079" i="1"/>
  <c r="D1079" i="1"/>
  <c r="C1079" i="1"/>
  <c r="D1078" i="1"/>
  <c r="C1078" i="1"/>
  <c r="H1078" i="1" s="1"/>
  <c r="H1077" i="1"/>
  <c r="G1077" i="1"/>
  <c r="D1077" i="1"/>
  <c r="C1077" i="1"/>
  <c r="D1076" i="1"/>
  <c r="C1076" i="1"/>
  <c r="H1076" i="1" s="1"/>
  <c r="H1075" i="1"/>
  <c r="G1075" i="1"/>
  <c r="D1075" i="1"/>
  <c r="C1075" i="1"/>
  <c r="D1074" i="1"/>
  <c r="C1074" i="1"/>
  <c r="H1074" i="1" s="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H1017" i="1"/>
  <c r="G1017" i="1"/>
  <c r="D1017" i="1"/>
  <c r="C1017" i="1"/>
  <c r="D1016" i="1"/>
  <c r="C1016" i="1"/>
  <c r="H1015" i="1"/>
  <c r="G1015" i="1"/>
  <c r="D1015" i="1"/>
  <c r="C1015" i="1"/>
  <c r="D1014" i="1"/>
  <c r="C1014" i="1"/>
  <c r="H1013" i="1"/>
  <c r="G1013" i="1"/>
  <c r="D1013" i="1"/>
  <c r="C1013" i="1"/>
  <c r="D1012" i="1"/>
  <c r="C1012" i="1"/>
  <c r="H1011" i="1"/>
  <c r="G1011" i="1"/>
  <c r="D1011" i="1"/>
  <c r="C1011"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8" i="1" s="1"/>
  <c r="H997" i="1"/>
  <c r="G997" i="1"/>
  <c r="D997" i="1"/>
  <c r="C997" i="1"/>
  <c r="D996" i="1"/>
  <c r="C996" i="1"/>
  <c r="H996" i="1" s="1"/>
  <c r="H995" i="1"/>
  <c r="G995" i="1"/>
  <c r="D995" i="1"/>
  <c r="C995" i="1"/>
  <c r="G994" i="1"/>
  <c r="D994" i="1"/>
  <c r="C994" i="1"/>
  <c r="H994" i="1" s="1"/>
  <c r="H993" i="1"/>
  <c r="G993" i="1"/>
  <c r="D993" i="1"/>
  <c r="C993" i="1"/>
  <c r="G992" i="1"/>
  <c r="D992" i="1"/>
  <c r="C992" i="1"/>
  <c r="H992" i="1" s="1"/>
  <c r="H991" i="1"/>
  <c r="G991" i="1"/>
  <c r="D991" i="1"/>
  <c r="C991" i="1"/>
  <c r="C990" i="1"/>
  <c r="H989" i="1"/>
  <c r="G989" i="1"/>
  <c r="D989" i="1"/>
  <c r="C989" i="1"/>
  <c r="G988" i="1"/>
  <c r="D988" i="1"/>
  <c r="C988" i="1"/>
  <c r="H988" i="1" s="1"/>
  <c r="H987" i="1"/>
  <c r="G987" i="1"/>
  <c r="D987" i="1"/>
  <c r="C987" i="1"/>
  <c r="D986" i="1"/>
  <c r="C986" i="1"/>
  <c r="H986" i="1" s="1"/>
  <c r="C985" i="1"/>
  <c r="H983" i="1"/>
  <c r="G983" i="1"/>
  <c r="D983" i="1"/>
  <c r="C983" i="1"/>
  <c r="G982" i="1"/>
  <c r="D982" i="1"/>
  <c r="C982" i="1"/>
  <c r="H982" i="1" s="1"/>
  <c r="D981" i="1"/>
  <c r="H981" i="1" s="1"/>
  <c r="C981" i="1"/>
  <c r="G980" i="1"/>
  <c r="D980" i="1"/>
  <c r="C980" i="1"/>
  <c r="H980" i="1" s="1"/>
  <c r="D979" i="1"/>
  <c r="H979" i="1" s="1"/>
  <c r="C979" i="1"/>
  <c r="G978" i="1"/>
  <c r="D978" i="1"/>
  <c r="C978" i="1"/>
  <c r="H978" i="1" s="1"/>
  <c r="H977" i="1"/>
  <c r="D977" i="1"/>
  <c r="G977" i="1" s="1"/>
  <c r="C977" i="1"/>
  <c r="G976" i="1"/>
  <c r="D976" i="1"/>
  <c r="C976" i="1"/>
  <c r="H976" i="1" s="1"/>
  <c r="H975" i="1"/>
  <c r="G975" i="1"/>
  <c r="D975" i="1"/>
  <c r="C975" i="1"/>
  <c r="G974" i="1"/>
  <c r="D974" i="1"/>
  <c r="C974" i="1"/>
  <c r="H974" i="1" s="1"/>
  <c r="H973" i="1"/>
  <c r="G973" i="1"/>
  <c r="D973" i="1"/>
  <c r="C973" i="1"/>
  <c r="D972" i="1"/>
  <c r="C972" i="1"/>
  <c r="H972" i="1" s="1"/>
  <c r="H971" i="1"/>
  <c r="D971" i="1"/>
  <c r="G971" i="1" s="1"/>
  <c r="C971" i="1"/>
  <c r="D970" i="1"/>
  <c r="C970" i="1"/>
  <c r="H970" i="1" s="1"/>
  <c r="H969" i="1"/>
  <c r="G969" i="1"/>
  <c r="D969" i="1"/>
  <c r="C969" i="1"/>
  <c r="G968" i="1"/>
  <c r="D968" i="1"/>
  <c r="C968" i="1"/>
  <c r="H968" i="1" s="1"/>
  <c r="H967" i="1"/>
  <c r="G967" i="1"/>
  <c r="D967" i="1"/>
  <c r="C967" i="1"/>
  <c r="G966" i="1"/>
  <c r="D966" i="1"/>
  <c r="C966" i="1"/>
  <c r="D965" i="1"/>
  <c r="H965" i="1" s="1"/>
  <c r="C965" i="1"/>
  <c r="D964" i="1"/>
  <c r="G964" i="1" s="1"/>
  <c r="C964" i="1"/>
  <c r="D963" i="1"/>
  <c r="H963" i="1" s="1"/>
  <c r="C963" i="1"/>
  <c r="G962" i="1"/>
  <c r="D962" i="1"/>
  <c r="C962" i="1"/>
  <c r="H962" i="1" s="1"/>
  <c r="H961" i="1"/>
  <c r="D961" i="1"/>
  <c r="G961" i="1" s="1"/>
  <c r="C961" i="1"/>
  <c r="G960" i="1"/>
  <c r="D960" i="1"/>
  <c r="C960" i="1"/>
  <c r="H959" i="1"/>
  <c r="G959" i="1"/>
  <c r="D959" i="1"/>
  <c r="C959" i="1"/>
  <c r="D958" i="1"/>
  <c r="G958" i="1" s="1"/>
  <c r="C958" i="1"/>
  <c r="G957" i="1"/>
  <c r="D957" i="1"/>
  <c r="H957" i="1" s="1"/>
  <c r="C957" i="1"/>
  <c r="D956" i="1"/>
  <c r="C956" i="1"/>
  <c r="H956" i="1" s="1"/>
  <c r="H955" i="1"/>
  <c r="D955" i="1"/>
  <c r="G955" i="1" s="1"/>
  <c r="C955" i="1"/>
  <c r="D954" i="1"/>
  <c r="C954" i="1"/>
  <c r="H954" i="1" s="1"/>
  <c r="H953" i="1"/>
  <c r="G953" i="1"/>
  <c r="D953" i="1"/>
  <c r="C953" i="1"/>
  <c r="G952" i="1"/>
  <c r="D952" i="1"/>
  <c r="C952" i="1"/>
  <c r="H952" i="1" s="1"/>
  <c r="H951" i="1"/>
  <c r="G951" i="1"/>
  <c r="D951" i="1"/>
  <c r="C951" i="1"/>
  <c r="G950" i="1"/>
  <c r="D950" i="1"/>
  <c r="C950" i="1"/>
  <c r="D949" i="1"/>
  <c r="H949" i="1" s="1"/>
  <c r="C949" i="1"/>
  <c r="D948" i="1"/>
  <c r="C948" i="1"/>
  <c r="D947" i="1"/>
  <c r="C947" i="1"/>
  <c r="G946" i="1"/>
  <c r="D946" i="1"/>
  <c r="C946" i="1"/>
  <c r="H946" i="1" s="1"/>
  <c r="H945" i="1"/>
  <c r="D945" i="1"/>
  <c r="G945" i="1" s="1"/>
  <c r="C945" i="1"/>
  <c r="G944" i="1"/>
  <c r="D944" i="1"/>
  <c r="C944" i="1"/>
  <c r="H943" i="1"/>
  <c r="G943" i="1"/>
  <c r="D943" i="1"/>
  <c r="C943" i="1"/>
  <c r="D942" i="1"/>
  <c r="G942" i="1" s="1"/>
  <c r="C942" i="1"/>
  <c r="G941" i="1"/>
  <c r="D941" i="1"/>
  <c r="H941" i="1" s="1"/>
  <c r="C941" i="1"/>
  <c r="D940" i="1"/>
  <c r="C940" i="1"/>
  <c r="H940" i="1" s="1"/>
  <c r="H939" i="1"/>
  <c r="D939" i="1"/>
  <c r="G939" i="1" s="1"/>
  <c r="C939" i="1"/>
  <c r="D938" i="1"/>
  <c r="C938" i="1"/>
  <c r="H938" i="1" s="1"/>
  <c r="H937" i="1"/>
  <c r="G937" i="1"/>
  <c r="D937" i="1"/>
  <c r="C937" i="1"/>
  <c r="G936" i="1"/>
  <c r="D936" i="1"/>
  <c r="C936" i="1"/>
  <c r="H936" i="1" s="1"/>
  <c r="H935" i="1"/>
  <c r="G935" i="1"/>
  <c r="D935" i="1"/>
  <c r="C935" i="1"/>
  <c r="G934" i="1"/>
  <c r="D934" i="1"/>
  <c r="C934" i="1"/>
  <c r="D933" i="1"/>
  <c r="H933" i="1" s="1"/>
  <c r="C933" i="1"/>
  <c r="D932" i="1"/>
  <c r="C932" i="1"/>
  <c r="D931" i="1"/>
  <c r="H931" i="1" s="1"/>
  <c r="C931" i="1"/>
  <c r="G930" i="1"/>
  <c r="D930" i="1"/>
  <c r="C930" i="1"/>
  <c r="H930" i="1" s="1"/>
  <c r="H929" i="1"/>
  <c r="D929" i="1"/>
  <c r="G929" i="1" s="1"/>
  <c r="C929" i="1"/>
  <c r="G928" i="1"/>
  <c r="D928" i="1"/>
  <c r="C928" i="1"/>
  <c r="H927" i="1"/>
  <c r="G927" i="1"/>
  <c r="D927" i="1"/>
  <c r="C927" i="1"/>
  <c r="D926" i="1"/>
  <c r="G926" i="1" s="1"/>
  <c r="C926" i="1"/>
  <c r="G925" i="1"/>
  <c r="D925" i="1"/>
  <c r="H925" i="1" s="1"/>
  <c r="C925" i="1"/>
  <c r="D924" i="1"/>
  <c r="C924" i="1"/>
  <c r="H924" i="1" s="1"/>
  <c r="H923" i="1"/>
  <c r="D923" i="1"/>
  <c r="G923" i="1" s="1"/>
  <c r="C923" i="1"/>
  <c r="D922" i="1"/>
  <c r="C922" i="1"/>
  <c r="H922" i="1" s="1"/>
  <c r="H921" i="1"/>
  <c r="G921" i="1"/>
  <c r="D921" i="1"/>
  <c r="C921" i="1"/>
  <c r="G920" i="1"/>
  <c r="D920" i="1"/>
  <c r="C920" i="1"/>
  <c r="H920" i="1" s="1"/>
  <c r="H919" i="1"/>
  <c r="G919" i="1"/>
  <c r="D919" i="1"/>
  <c r="C919" i="1"/>
  <c r="G918" i="1"/>
  <c r="D918" i="1"/>
  <c r="C918" i="1"/>
  <c r="D917" i="1"/>
  <c r="H917" i="1" s="1"/>
  <c r="C917" i="1"/>
  <c r="D916" i="1"/>
  <c r="C916" i="1"/>
  <c r="D915" i="1"/>
  <c r="H915" i="1" s="1"/>
  <c r="C915" i="1"/>
  <c r="G914" i="1"/>
  <c r="D914" i="1"/>
  <c r="C914" i="1"/>
  <c r="H914" i="1" s="1"/>
  <c r="H913" i="1"/>
  <c r="D913" i="1"/>
  <c r="G913" i="1" s="1"/>
  <c r="C913" i="1"/>
  <c r="G912" i="1"/>
  <c r="D912" i="1"/>
  <c r="C912" i="1"/>
  <c r="H911" i="1"/>
  <c r="G911" i="1"/>
  <c r="D911" i="1"/>
  <c r="C911" i="1"/>
  <c r="D910" i="1"/>
  <c r="G910" i="1" s="1"/>
  <c r="C910" i="1"/>
  <c r="G909" i="1"/>
  <c r="D909" i="1"/>
  <c r="H909" i="1" s="1"/>
  <c r="C909" i="1"/>
  <c r="D908" i="1"/>
  <c r="C908" i="1"/>
  <c r="H908" i="1" s="1"/>
  <c r="H907" i="1"/>
  <c r="D907" i="1"/>
  <c r="G907" i="1" s="1"/>
  <c r="C907" i="1"/>
  <c r="D906" i="1"/>
  <c r="C906" i="1"/>
  <c r="H906" i="1" s="1"/>
  <c r="H905" i="1"/>
  <c r="G905" i="1"/>
  <c r="D905" i="1"/>
  <c r="C905" i="1"/>
  <c r="G904" i="1"/>
  <c r="D904" i="1"/>
  <c r="C904" i="1"/>
  <c r="H904" i="1" s="1"/>
  <c r="H903" i="1"/>
  <c r="G903" i="1"/>
  <c r="D903" i="1"/>
  <c r="C903" i="1"/>
  <c r="G902" i="1"/>
  <c r="D902" i="1"/>
  <c r="C902" i="1"/>
  <c r="D901" i="1"/>
  <c r="H901" i="1" s="1"/>
  <c r="C901" i="1"/>
  <c r="D900" i="1"/>
  <c r="C900" i="1"/>
  <c r="D899" i="1"/>
  <c r="H899" i="1" s="1"/>
  <c r="C899" i="1"/>
  <c r="G898" i="1"/>
  <c r="D898" i="1"/>
  <c r="C898" i="1"/>
  <c r="H898" i="1" s="1"/>
  <c r="H897" i="1"/>
  <c r="D897" i="1"/>
  <c r="G897" i="1" s="1"/>
  <c r="C897"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H816" i="1" s="1"/>
  <c r="C816" i="1"/>
  <c r="H815" i="1"/>
  <c r="G815" i="1"/>
  <c r="D815" i="1"/>
  <c r="C815" i="1"/>
  <c r="H814" i="1"/>
  <c r="G814" i="1"/>
  <c r="D814" i="1"/>
  <c r="C814" i="1"/>
  <c r="H813" i="1"/>
  <c r="G813" i="1"/>
  <c r="D813" i="1"/>
  <c r="C813" i="1"/>
  <c r="D812" i="1"/>
  <c r="C812" i="1"/>
  <c r="H811" i="1"/>
  <c r="G811" i="1"/>
  <c r="D811" i="1"/>
  <c r="C811" i="1"/>
  <c r="H810" i="1"/>
  <c r="G810" i="1"/>
  <c r="D810" i="1"/>
  <c r="C810"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G789" i="1"/>
  <c r="D789" i="1"/>
  <c r="H789" i="1" s="1"/>
  <c r="C789" i="1"/>
  <c r="H788" i="1"/>
  <c r="G788" i="1"/>
  <c r="D788" i="1"/>
  <c r="C788" i="1"/>
  <c r="H787" i="1"/>
  <c r="G787" i="1"/>
  <c r="D787" i="1"/>
  <c r="C787" i="1"/>
  <c r="H786" i="1"/>
  <c r="D786" i="1"/>
  <c r="G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D766" i="1"/>
  <c r="C766" i="1"/>
  <c r="H766" i="1" s="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D756" i="1"/>
  <c r="C756" i="1"/>
  <c r="H756" i="1" s="1"/>
  <c r="H755" i="1"/>
  <c r="G755" i="1"/>
  <c r="D755" i="1"/>
  <c r="C755" i="1"/>
  <c r="H754" i="1"/>
  <c r="G754" i="1"/>
  <c r="D754" i="1"/>
  <c r="C754" i="1"/>
  <c r="G753"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C718" i="1"/>
  <c r="G718" i="1" s="1"/>
  <c r="H717" i="1"/>
  <c r="G717" i="1"/>
  <c r="D717" i="1"/>
  <c r="C717" i="1"/>
  <c r="D716" i="1"/>
  <c r="C716" i="1"/>
  <c r="G715" i="1"/>
  <c r="D715" i="1"/>
  <c r="H715" i="1" s="1"/>
  <c r="C715" i="1"/>
  <c r="H714" i="1"/>
  <c r="G714" i="1"/>
  <c r="D714" i="1"/>
  <c r="C714" i="1"/>
  <c r="D713" i="1"/>
  <c r="C713" i="1"/>
  <c r="H712" i="1"/>
  <c r="G712" i="1"/>
  <c r="D712" i="1"/>
  <c r="C712" i="1"/>
  <c r="D711" i="1"/>
  <c r="C711" i="1"/>
  <c r="D710" i="1"/>
  <c r="C710" i="1"/>
  <c r="G710" i="1" s="1"/>
  <c r="H709" i="1"/>
  <c r="G709" i="1"/>
  <c r="D709" i="1"/>
  <c r="C709" i="1"/>
  <c r="H708" i="1"/>
  <c r="G708" i="1"/>
  <c r="D708" i="1"/>
  <c r="C708" i="1"/>
  <c r="H707" i="1"/>
  <c r="G707" i="1"/>
  <c r="D707" i="1"/>
  <c r="C707" i="1"/>
  <c r="H706" i="1"/>
  <c r="G706" i="1"/>
  <c r="D706" i="1"/>
  <c r="C706" i="1"/>
  <c r="G705" i="1"/>
  <c r="D705" i="1"/>
  <c r="C705" i="1"/>
  <c r="H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C666" i="1"/>
  <c r="H665" i="1"/>
  <c r="G665" i="1"/>
  <c r="D665" i="1"/>
  <c r="C665" i="1"/>
  <c r="H664" i="1"/>
  <c r="G664" i="1"/>
  <c r="D664" i="1"/>
  <c r="C664" i="1"/>
  <c r="H663" i="1"/>
  <c r="G663" i="1"/>
  <c r="D663" i="1"/>
  <c r="C663" i="1"/>
  <c r="H662" i="1"/>
  <c r="D662" i="1"/>
  <c r="C662" i="1"/>
  <c r="G662" i="1" s="1"/>
  <c r="H661" i="1"/>
  <c r="G661" i="1"/>
  <c r="D661" i="1"/>
  <c r="C661" i="1"/>
  <c r="H660" i="1"/>
  <c r="G660" i="1"/>
  <c r="D660" i="1"/>
  <c r="C660" i="1"/>
  <c r="H659" i="1"/>
  <c r="G659" i="1"/>
  <c r="D659" i="1"/>
  <c r="C659" i="1"/>
  <c r="H658" i="1"/>
  <c r="D658" i="1"/>
  <c r="C658" i="1"/>
  <c r="G658" i="1" s="1"/>
  <c r="H657" i="1"/>
  <c r="G657" i="1"/>
  <c r="D657" i="1"/>
  <c r="C657" i="1"/>
  <c r="H656" i="1"/>
  <c r="G656" i="1"/>
  <c r="D656" i="1"/>
  <c r="C656" i="1"/>
  <c r="H655" i="1"/>
  <c r="G655" i="1"/>
  <c r="D655" i="1"/>
  <c r="C655" i="1"/>
  <c r="D654" i="1"/>
  <c r="C654" i="1"/>
  <c r="H653" i="1"/>
  <c r="G653" i="1"/>
  <c r="D653" i="1"/>
  <c r="C653" i="1"/>
  <c r="H652" i="1"/>
  <c r="G652" i="1"/>
  <c r="D652" i="1"/>
  <c r="C652" i="1"/>
  <c r="H651" i="1"/>
  <c r="G651" i="1"/>
  <c r="D651" i="1"/>
  <c r="C651" i="1"/>
  <c r="H650" i="1"/>
  <c r="G650" i="1"/>
  <c r="D650" i="1"/>
  <c r="C650" i="1"/>
  <c r="H649" i="1"/>
  <c r="D649" i="1"/>
  <c r="G649" i="1" s="1"/>
  <c r="C649" i="1"/>
  <c r="D648" i="1"/>
  <c r="C648" i="1"/>
  <c r="D647" i="1"/>
  <c r="C647" i="1"/>
  <c r="H647" i="1" s="1"/>
  <c r="H646" i="1"/>
  <c r="G646" i="1"/>
  <c r="D646" i="1"/>
  <c r="C646" i="1"/>
  <c r="C645" i="1"/>
  <c r="D644" i="1"/>
  <c r="G644" i="1" s="1"/>
  <c r="C644" i="1"/>
  <c r="D643" i="1"/>
  <c r="C643" i="1"/>
  <c r="D642" i="1"/>
  <c r="G642" i="1" s="1"/>
  <c r="C642" i="1"/>
  <c r="H642" i="1" s="1"/>
  <c r="D641" i="1"/>
  <c r="G641" i="1" s="1"/>
  <c r="C641" i="1"/>
  <c r="H641" i="1" s="1"/>
  <c r="D632" i="1"/>
  <c r="C632" i="1"/>
  <c r="H632" i="1" s="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C600" i="1"/>
  <c r="H600" i="1" s="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C413" i="1"/>
  <c r="C412" i="1"/>
  <c r="C411" i="1"/>
  <c r="H406" i="1"/>
  <c r="G406" i="1"/>
  <c r="D406" i="1"/>
  <c r="C406" i="1"/>
  <c r="H405" i="1"/>
  <c r="D405" i="1"/>
  <c r="G405" i="1" s="1"/>
  <c r="C405" i="1"/>
  <c r="H404" i="1"/>
  <c r="G404" i="1"/>
  <c r="D404" i="1"/>
  <c r="C404" i="1"/>
  <c r="H401" i="1"/>
  <c r="G401" i="1"/>
  <c r="D401" i="1"/>
  <c r="C401" i="1"/>
  <c r="H400" i="1"/>
  <c r="G400" i="1"/>
  <c r="D400" i="1"/>
  <c r="C400" i="1"/>
  <c r="H399" i="1"/>
  <c r="G399" i="1"/>
  <c r="D399" i="1"/>
  <c r="C399" i="1"/>
  <c r="D398" i="1"/>
  <c r="C398" i="1"/>
  <c r="H398" i="1" s="1"/>
  <c r="D397" i="1"/>
  <c r="C397" i="1"/>
  <c r="H397" i="1" s="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D389" i="1"/>
  <c r="G389" i="1" s="1"/>
  <c r="C389" i="1"/>
  <c r="H388" i="1"/>
  <c r="G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D363" i="1"/>
  <c r="G363" i="1" s="1"/>
  <c r="C363" i="1"/>
  <c r="D362" i="1"/>
  <c r="C362" i="1"/>
  <c r="H361" i="1"/>
  <c r="G361" i="1"/>
  <c r="D361" i="1"/>
  <c r="C361" i="1"/>
  <c r="D360" i="1"/>
  <c r="C360"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2" i="1" s="1"/>
  <c r="C322" i="1"/>
  <c r="D321" i="1"/>
  <c r="G321" i="1" s="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G308" i="1" s="1"/>
  <c r="C308" i="1"/>
  <c r="D307" i="1"/>
  <c r="G307" i="1" s="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D296" i="1"/>
  <c r="C296" i="1"/>
  <c r="H296" i="1" s="1"/>
  <c r="D295" i="1"/>
  <c r="C295" i="1"/>
  <c r="H295" i="1" s="1"/>
  <c r="D294" i="1"/>
  <c r="H292" i="1"/>
  <c r="G292" i="1"/>
  <c r="D292" i="1"/>
  <c r="C292" i="1"/>
  <c r="H291" i="1"/>
  <c r="G291" i="1"/>
  <c r="D291" i="1"/>
  <c r="C291" i="1"/>
  <c r="D290" i="1"/>
  <c r="C290" i="1"/>
  <c r="D289" i="1"/>
  <c r="H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G276" i="1"/>
  <c r="D276" i="1"/>
  <c r="C276" i="1"/>
  <c r="H276" i="1" s="1"/>
  <c r="G275" i="1"/>
  <c r="D275" i="1"/>
  <c r="C275" i="1"/>
  <c r="H275" i="1" s="1"/>
  <c r="H274" i="1"/>
  <c r="G274" i="1"/>
  <c r="D274" i="1"/>
  <c r="C274" i="1"/>
  <c r="H273" i="1"/>
  <c r="G273" i="1"/>
  <c r="D273" i="1"/>
  <c r="C273" i="1"/>
  <c r="H272" i="1"/>
  <c r="G272" i="1"/>
  <c r="D272" i="1"/>
  <c r="C272" i="1"/>
  <c r="H271" i="1"/>
  <c r="G271" i="1"/>
  <c r="D271" i="1"/>
  <c r="C271" i="1"/>
  <c r="D270" i="1"/>
  <c r="C270" i="1"/>
  <c r="H270" i="1" s="1"/>
  <c r="D269" i="1"/>
  <c r="C269" i="1"/>
  <c r="G269" i="1" s="1"/>
  <c r="H268" i="1"/>
  <c r="G268" i="1"/>
  <c r="D268" i="1"/>
  <c r="C268" i="1"/>
  <c r="H267" i="1"/>
  <c r="G267" i="1"/>
  <c r="D267" i="1"/>
  <c r="C267" i="1"/>
  <c r="H266" i="1"/>
  <c r="G266" i="1"/>
  <c r="D266" i="1"/>
  <c r="C266" i="1"/>
  <c r="D265" i="1"/>
  <c r="C265" i="1"/>
  <c r="D264" i="1"/>
  <c r="H264" i="1" s="1"/>
  <c r="C264" i="1"/>
  <c r="H263" i="1"/>
  <c r="G263" i="1"/>
  <c r="D263" i="1"/>
  <c r="C263" i="1"/>
  <c r="H262" i="1"/>
  <c r="G262" i="1"/>
  <c r="D262" i="1"/>
  <c r="C262" i="1"/>
  <c r="D261" i="1"/>
  <c r="C261" i="1"/>
  <c r="H261" i="1" s="1"/>
  <c r="D260" i="1"/>
  <c r="C260" i="1"/>
  <c r="H258" i="1"/>
  <c r="G258" i="1"/>
  <c r="D258" i="1"/>
  <c r="C258" i="1"/>
  <c r="H257" i="1"/>
  <c r="G257" i="1"/>
  <c r="D257" i="1"/>
  <c r="C257" i="1"/>
  <c r="D256" i="1"/>
  <c r="C256"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D241" i="1"/>
  <c r="G241" i="1" s="1"/>
  <c r="C241" i="1"/>
  <c r="D240" i="1"/>
  <c r="H240" i="1" s="1"/>
  <c r="C240" i="1"/>
  <c r="H239" i="1"/>
  <c r="G239" i="1"/>
  <c r="D239" i="1"/>
  <c r="C239" i="1"/>
  <c r="H238" i="1"/>
  <c r="G238" i="1"/>
  <c r="D238" i="1"/>
  <c r="C238" i="1"/>
  <c r="D237" i="1"/>
  <c r="C237" i="1"/>
  <c r="G237" i="1" s="1"/>
  <c r="D236" i="1"/>
  <c r="C236" i="1"/>
  <c r="H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C228" i="1"/>
  <c r="H228" i="1" s="1"/>
  <c r="D227" i="1"/>
  <c r="C227" i="1"/>
  <c r="H227" i="1" s="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H219" i="1" s="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H212" i="1"/>
  <c r="G212" i="1"/>
  <c r="D212" i="1"/>
  <c r="C212" i="1"/>
  <c r="C211" i="1"/>
  <c r="H210" i="1"/>
  <c r="D210" i="1"/>
  <c r="C210" i="1"/>
  <c r="G210" i="1" s="1"/>
  <c r="H209" i="1"/>
  <c r="G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D201" i="1"/>
  <c r="G201" i="1" s="1"/>
  <c r="C201" i="1"/>
  <c r="H200" i="1"/>
  <c r="G200" i="1"/>
  <c r="D200" i="1"/>
  <c r="C200" i="1"/>
  <c r="H199" i="1"/>
  <c r="G199" i="1"/>
  <c r="D199" i="1"/>
  <c r="C199" i="1"/>
  <c r="D198" i="1"/>
  <c r="G198" i="1" s="1"/>
  <c r="C198" i="1"/>
  <c r="H198" i="1" s="1"/>
  <c r="H197" i="1"/>
  <c r="G197" i="1"/>
  <c r="D197" i="1"/>
  <c r="C197" i="1"/>
  <c r="H196" i="1"/>
  <c r="G196" i="1"/>
  <c r="D196" i="1"/>
  <c r="C196" i="1"/>
  <c r="H195" i="1"/>
  <c r="G195" i="1"/>
  <c r="D195" i="1"/>
  <c r="C195" i="1"/>
  <c r="H194" i="1"/>
  <c r="G194" i="1"/>
  <c r="D194" i="1"/>
  <c r="C194" i="1"/>
  <c r="H193" i="1"/>
  <c r="G193" i="1"/>
  <c r="D193" i="1"/>
  <c r="C193" i="1"/>
  <c r="D191" i="1"/>
  <c r="G191" i="1" s="1"/>
  <c r="C191" i="1"/>
  <c r="H190" i="1"/>
  <c r="G190" i="1"/>
  <c r="D190" i="1"/>
  <c r="C190" i="1"/>
  <c r="H189" i="1"/>
  <c r="G189" i="1"/>
  <c r="D189" i="1"/>
  <c r="C189" i="1"/>
  <c r="D188" i="1"/>
  <c r="C188" i="1"/>
  <c r="H188" i="1" s="1"/>
  <c r="H187" i="1"/>
  <c r="G187" i="1"/>
  <c r="D187" i="1"/>
  <c r="C187" i="1"/>
  <c r="G186" i="1"/>
  <c r="D186" i="1"/>
  <c r="H186" i="1" s="1"/>
  <c r="C186" i="1"/>
  <c r="H185" i="1"/>
  <c r="D185" i="1"/>
  <c r="C185" i="1"/>
  <c r="D184" i="1"/>
  <c r="C184" i="1"/>
  <c r="H183" i="1"/>
  <c r="G183" i="1"/>
  <c r="D183" i="1"/>
  <c r="C183" i="1"/>
  <c r="D182" i="1"/>
  <c r="C182" i="1"/>
  <c r="H182" i="1" s="1"/>
  <c r="D181" i="1"/>
  <c r="C181" i="1"/>
  <c r="G180" i="1"/>
  <c r="D180" i="1"/>
  <c r="H180" i="1" s="1"/>
  <c r="C180" i="1"/>
  <c r="D179" i="1"/>
  <c r="C179" i="1"/>
  <c r="H178" i="1"/>
  <c r="D178" i="1"/>
  <c r="G178" i="1" s="1"/>
  <c r="C178" i="1"/>
  <c r="D177" i="1"/>
  <c r="C177" i="1"/>
  <c r="D176" i="1"/>
  <c r="C176" i="1"/>
  <c r="H175" i="1"/>
  <c r="D175" i="1"/>
  <c r="C175" i="1"/>
  <c r="G175" i="1" s="1"/>
  <c r="D174" i="1"/>
  <c r="C174" i="1"/>
  <c r="C173" i="1"/>
  <c r="D172" i="1"/>
  <c r="C172" i="1"/>
  <c r="H171" i="1"/>
  <c r="G171" i="1"/>
  <c r="D171" i="1"/>
  <c r="C171" i="1"/>
  <c r="D170" i="1"/>
  <c r="H170" i="1" s="1"/>
  <c r="C170" i="1"/>
  <c r="H169" i="1"/>
  <c r="G169" i="1"/>
  <c r="D169" i="1"/>
  <c r="C169" i="1"/>
  <c r="D168" i="1"/>
  <c r="C168" i="1"/>
  <c r="H167" i="1"/>
  <c r="G167" i="1"/>
  <c r="D167" i="1"/>
  <c r="C167" i="1"/>
  <c r="H166" i="1"/>
  <c r="G166" i="1"/>
  <c r="D166" i="1"/>
  <c r="C166" i="1"/>
  <c r="D165" i="1"/>
  <c r="C165" i="1"/>
  <c r="G164" i="1"/>
  <c r="D164" i="1"/>
  <c r="C164" i="1"/>
  <c r="H164" i="1" s="1"/>
  <c r="H163" i="1"/>
  <c r="G163" i="1"/>
  <c r="D163" i="1"/>
  <c r="C163" i="1"/>
  <c r="D162" i="1"/>
  <c r="G162" i="1" s="1"/>
  <c r="C162" i="1"/>
  <c r="H162" i="1" s="1"/>
  <c r="H161" i="1"/>
  <c r="D161" i="1"/>
  <c r="G161" i="1" s="1"/>
  <c r="C161" i="1"/>
  <c r="C160" i="1"/>
  <c r="H158" i="1"/>
  <c r="G158" i="1"/>
  <c r="D158" i="1"/>
  <c r="C158" i="1"/>
  <c r="D157" i="1"/>
  <c r="C157" i="1"/>
  <c r="H157" i="1" s="1"/>
  <c r="H156" i="1"/>
  <c r="G156" i="1"/>
  <c r="D156" i="1"/>
  <c r="C156" i="1"/>
  <c r="D155" i="1"/>
  <c r="C155" i="1"/>
  <c r="H155" i="1" s="1"/>
  <c r="H154" i="1"/>
  <c r="G154" i="1"/>
  <c r="D154" i="1"/>
  <c r="C154" i="1"/>
  <c r="H153" i="1"/>
  <c r="G153" i="1"/>
  <c r="D153" i="1"/>
  <c r="C153" i="1"/>
  <c r="D152" i="1"/>
  <c r="H152" i="1" s="1"/>
  <c r="C152" i="1"/>
  <c r="H151" i="1"/>
  <c r="G151" i="1"/>
  <c r="D151" i="1"/>
  <c r="C151" i="1"/>
  <c r="D150" i="1"/>
  <c r="C150" i="1"/>
  <c r="D149" i="1"/>
  <c r="C149" i="1"/>
  <c r="H149" i="1" s="1"/>
  <c r="D148" i="1"/>
  <c r="H146" i="1"/>
  <c r="G146" i="1"/>
  <c r="D146" i="1"/>
  <c r="C146"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C136" i="1"/>
  <c r="H136" i="1" s="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D123" i="1"/>
  <c r="G123" i="1" s="1"/>
  <c r="C123" i="1"/>
  <c r="H122" i="1"/>
  <c r="G122" i="1"/>
  <c r="D122" i="1"/>
  <c r="C122" i="1"/>
  <c r="D121" i="1"/>
  <c r="G121" i="1" s="1"/>
  <c r="C121" i="1"/>
  <c r="D120" i="1"/>
  <c r="H119" i="1"/>
  <c r="G119" i="1"/>
  <c r="D119" i="1"/>
  <c r="C119" i="1"/>
  <c r="D118" i="1"/>
  <c r="G118" i="1" s="1"/>
  <c r="C118" i="1"/>
  <c r="D117" i="1"/>
  <c r="G117" i="1" s="1"/>
  <c r="C117" i="1"/>
  <c r="D116" i="1"/>
  <c r="C116" i="1"/>
  <c r="H115" i="1"/>
  <c r="G115" i="1"/>
  <c r="D115" i="1"/>
  <c r="C115" i="1"/>
  <c r="H114" i="1"/>
  <c r="G114" i="1"/>
  <c r="D114" i="1"/>
  <c r="C114" i="1"/>
  <c r="G113" i="1"/>
  <c r="D113" i="1"/>
  <c r="C113" i="1"/>
  <c r="H112" i="1"/>
  <c r="G112" i="1"/>
  <c r="D112" i="1"/>
  <c r="C112" i="1"/>
  <c r="D111" i="1"/>
  <c r="C111" i="1"/>
  <c r="H111" i="1" s="1"/>
  <c r="D110" i="1"/>
  <c r="G110" i="1" s="1"/>
  <c r="C110" i="1"/>
  <c r="H109" i="1"/>
  <c r="G109" i="1"/>
  <c r="D109" i="1"/>
  <c r="C109" i="1"/>
  <c r="D108" i="1"/>
  <c r="C108" i="1"/>
  <c r="H107" i="1"/>
  <c r="G107" i="1"/>
  <c r="D107" i="1"/>
  <c r="C107" i="1"/>
  <c r="D106" i="1"/>
  <c r="G106" i="1" s="1"/>
  <c r="C106" i="1"/>
  <c r="H106" i="1" s="1"/>
  <c r="H105" i="1"/>
  <c r="D105" i="1"/>
  <c r="G105" i="1" s="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H90" i="1" s="1"/>
  <c r="C90" i="1"/>
  <c r="D89" i="1"/>
  <c r="G89" i="1" s="1"/>
  <c r="C89" i="1"/>
  <c r="D88" i="1"/>
  <c r="C88" i="1"/>
  <c r="H88" i="1" s="1"/>
  <c r="D87" i="1"/>
  <c r="C87" i="1"/>
  <c r="H86" i="1"/>
  <c r="G86" i="1"/>
  <c r="D86" i="1"/>
  <c r="C86" i="1"/>
  <c r="H85" i="1"/>
  <c r="G85" i="1"/>
  <c r="D85" i="1"/>
  <c r="C85" i="1"/>
  <c r="D84" i="1"/>
  <c r="H84" i="1" s="1"/>
  <c r="C84" i="1"/>
  <c r="H83" i="1"/>
  <c r="G83" i="1"/>
  <c r="D83" i="1"/>
  <c r="C83" i="1"/>
  <c r="H82" i="1"/>
  <c r="G82" i="1"/>
  <c r="D82" i="1"/>
  <c r="C82" i="1"/>
  <c r="H81" i="1"/>
  <c r="G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D71" i="1"/>
  <c r="C71" i="1"/>
  <c r="H71" i="1" s="1"/>
  <c r="G70" i="1"/>
  <c r="D70" i="1"/>
  <c r="C70" i="1"/>
  <c r="H70" i="1" s="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D60" i="1"/>
  <c r="C60" i="1"/>
  <c r="G59" i="1"/>
  <c r="D59" i="1"/>
  <c r="C59" i="1"/>
  <c r="H59" i="1" s="1"/>
  <c r="D58" i="1"/>
  <c r="G58" i="1" s="1"/>
  <c r="C58" i="1"/>
  <c r="H57" i="1"/>
  <c r="G57" i="1"/>
  <c r="D57" i="1"/>
  <c r="C57" i="1"/>
  <c r="D56" i="1"/>
  <c r="C56" i="1"/>
  <c r="H56" i="1" s="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D29" i="1"/>
  <c r="G29" i="1" s="1"/>
  <c r="C29" i="1"/>
  <c r="H28" i="1"/>
  <c r="G28" i="1"/>
  <c r="D28" i="1"/>
  <c r="C28" i="1"/>
  <c r="D27" i="1"/>
  <c r="C27" i="1"/>
  <c r="H27" i="1" s="1"/>
  <c r="H26" i="1"/>
  <c r="G26" i="1"/>
  <c r="D26" i="1"/>
  <c r="C26" i="1"/>
  <c r="D25" i="1"/>
  <c r="C25" i="1"/>
  <c r="H24" i="1"/>
  <c r="G24" i="1"/>
  <c r="D24" i="1"/>
  <c r="C24" i="1"/>
  <c r="D23" i="1"/>
  <c r="H23" i="1" s="1"/>
  <c r="C23" i="1"/>
  <c r="H22" i="1"/>
  <c r="G22" i="1"/>
  <c r="D22" i="1"/>
  <c r="C22" i="1"/>
  <c r="D21" i="1"/>
  <c r="C21" i="1"/>
  <c r="H21" i="1" s="1"/>
  <c r="D20" i="1"/>
  <c r="G20" i="1" s="1"/>
  <c r="C20"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D7" i="1"/>
  <c r="H7" i="1" s="1"/>
  <c r="C7" i="1"/>
  <c r="D6" i="1"/>
  <c r="H6" i="1" s="1"/>
  <c r="C6" i="1"/>
  <c r="D5" i="1"/>
  <c r="G5" i="1" s="1"/>
  <c r="C5" i="1"/>
  <c r="D4" i="1"/>
  <c r="C4" i="1"/>
  <c r="H4" i="1" s="1"/>
  <c r="H1510" i="1" l="1"/>
  <c r="G1515" i="1"/>
  <c r="G1579" i="1"/>
  <c r="C1576" i="1"/>
  <c r="H1576" i="1" s="1"/>
  <c r="G1508" i="1"/>
  <c r="H1505" i="1"/>
  <c r="G1501" i="1"/>
  <c r="H1502" i="1"/>
  <c r="D24" i="8"/>
  <c r="C1499" i="1" s="1"/>
  <c r="G1491" i="1"/>
  <c r="G1490" i="1"/>
  <c r="H1489" i="1"/>
  <c r="G1482" i="1"/>
  <c r="C1483" i="1"/>
  <c r="H1483" i="1" s="1"/>
  <c r="G1485" i="1"/>
  <c r="H1481" i="1"/>
  <c r="G1481" i="1"/>
  <c r="H1484" i="1"/>
  <c r="H648" i="1"/>
  <c r="E21" i="9"/>
  <c r="B21" i="9" s="1"/>
  <c r="G647" i="1"/>
  <c r="G648" i="1"/>
  <c r="E22" i="9"/>
  <c r="B22" i="9" s="1"/>
  <c r="H644" i="1"/>
  <c r="H643" i="1"/>
  <c r="H645" i="1"/>
  <c r="F652" i="4"/>
  <c r="G654" i="1"/>
  <c r="G816" i="1"/>
  <c r="H812" i="1"/>
  <c r="G219" i="1"/>
  <c r="H191" i="1"/>
  <c r="G184" i="1"/>
  <c r="G179" i="1"/>
  <c r="E143" i="9"/>
  <c r="B143" i="9" s="1"/>
  <c r="H809" i="1"/>
  <c r="E67" i="9"/>
  <c r="B67" i="9" s="1"/>
  <c r="G735" i="1"/>
  <c r="G719" i="1"/>
  <c r="G716" i="1"/>
  <c r="H713" i="1"/>
  <c r="H711" i="1"/>
  <c r="H687" i="1"/>
  <c r="G666" i="1"/>
  <c r="H599" i="1"/>
  <c r="G390" i="1"/>
  <c r="G386" i="1"/>
  <c r="G371" i="1"/>
  <c r="H362" i="1"/>
  <c r="E363" i="4"/>
  <c r="D358" i="1" s="1"/>
  <c r="H359" i="1"/>
  <c r="H360" i="1"/>
  <c r="H321" i="1"/>
  <c r="G322" i="1"/>
  <c r="H308" i="1"/>
  <c r="E311" i="4"/>
  <c r="D306" i="1" s="1"/>
  <c r="E644" i="4"/>
  <c r="D638" i="1" s="1"/>
  <c r="H290" i="1"/>
  <c r="G413" i="1"/>
  <c r="F418" i="4"/>
  <c r="E273" i="9"/>
  <c r="G289" i="1"/>
  <c r="H411" i="1"/>
  <c r="E643" i="4"/>
  <c r="D637" i="1" s="1"/>
  <c r="H412" i="1"/>
  <c r="G264" i="1"/>
  <c r="H265" i="1"/>
  <c r="H260" i="1"/>
  <c r="F226" i="9"/>
  <c r="B226" i="9" s="1"/>
  <c r="G255" i="1"/>
  <c r="E225" i="9"/>
  <c r="B225" i="9" s="1"/>
  <c r="H256" i="1"/>
  <c r="G240" i="1"/>
  <c r="H211" i="1"/>
  <c r="G211" i="1"/>
  <c r="H207" i="1"/>
  <c r="F210" i="4"/>
  <c r="H206" i="1"/>
  <c r="H201" i="1"/>
  <c r="F202" i="4"/>
  <c r="E53" i="9"/>
  <c r="B53" i="9" s="1"/>
  <c r="E45" i="9"/>
  <c r="B45" i="9" s="1"/>
  <c r="G185" i="1"/>
  <c r="F188" i="4"/>
  <c r="F221" i="9"/>
  <c r="F220" i="9"/>
  <c r="E44" i="9"/>
  <c r="B44" i="9" s="1"/>
  <c r="H181" i="1"/>
  <c r="G173" i="1"/>
  <c r="F218" i="9"/>
  <c r="B218" i="9" s="1"/>
  <c r="G177" i="1"/>
  <c r="H176" i="1"/>
  <c r="H174" i="1"/>
  <c r="F177" i="4"/>
  <c r="H172" i="1"/>
  <c r="G170" i="1"/>
  <c r="H168" i="1"/>
  <c r="E163" i="4"/>
  <c r="D159" i="1" s="1"/>
  <c r="G165" i="1"/>
  <c r="F169" i="4"/>
  <c r="D160" i="1"/>
  <c r="H160" i="1" s="1"/>
  <c r="F217" i="9"/>
  <c r="B217" i="9" s="1"/>
  <c r="G152" i="1"/>
  <c r="G150" i="1"/>
  <c r="H145" i="1"/>
  <c r="H121" i="1"/>
  <c r="H123" i="1"/>
  <c r="H118" i="1"/>
  <c r="H117" i="1"/>
  <c r="F120" i="4"/>
  <c r="H116" i="1"/>
  <c r="H113" i="1"/>
  <c r="F216" i="9"/>
  <c r="B216" i="9" s="1"/>
  <c r="E106" i="4"/>
  <c r="D102" i="1" s="1"/>
  <c r="H110" i="1"/>
  <c r="H108" i="1"/>
  <c r="F112" i="4"/>
  <c r="D103" i="1"/>
  <c r="G103" i="1" s="1"/>
  <c r="F107" i="4"/>
  <c r="H93" i="1"/>
  <c r="G90" i="1"/>
  <c r="H89" i="1"/>
  <c r="H87" i="1"/>
  <c r="G84" i="1"/>
  <c r="G79" i="1"/>
  <c r="F83" i="4"/>
  <c r="E33" i="9"/>
  <c r="B33" i="9" s="1"/>
  <c r="F74" i="4"/>
  <c r="H58" i="1"/>
  <c r="G60" i="1"/>
  <c r="G55" i="1"/>
  <c r="E50" i="4"/>
  <c r="D46" i="1" s="1"/>
  <c r="F59" i="4"/>
  <c r="E25" i="9"/>
  <c r="B25" i="9" s="1"/>
  <c r="E24" i="9"/>
  <c r="B24" i="9" s="1"/>
  <c r="H29" i="1"/>
  <c r="F29" i="4"/>
  <c r="G25" i="1"/>
  <c r="G23" i="1"/>
  <c r="H19" i="1"/>
  <c r="H20" i="1"/>
  <c r="E23" i="9"/>
  <c r="B23" i="9" s="1"/>
  <c r="F213" i="9"/>
  <c r="F23" i="4"/>
  <c r="G7" i="1"/>
  <c r="G6" i="1"/>
  <c r="H5" i="1"/>
  <c r="F8" i="4"/>
  <c r="E284" i="9"/>
  <c r="B284" i="9" s="1"/>
  <c r="E26" i="9"/>
  <c r="B26" i="9" s="1"/>
  <c r="H947" i="1"/>
  <c r="G812" i="1"/>
  <c r="G809" i="1"/>
  <c r="G766" i="1"/>
  <c r="G756" i="1"/>
  <c r="H718" i="1"/>
  <c r="H716" i="1"/>
  <c r="G713" i="1"/>
  <c r="E42" i="9"/>
  <c r="B42" i="9" s="1"/>
  <c r="G711" i="1"/>
  <c r="H710" i="1"/>
  <c r="G687" i="1"/>
  <c r="H666" i="1"/>
  <c r="H654" i="1"/>
  <c r="B213" i="9"/>
  <c r="E274" i="9"/>
  <c r="B274" i="9" s="1"/>
  <c r="G643" i="1"/>
  <c r="G645" i="1"/>
  <c r="G632" i="1"/>
  <c r="G599" i="1"/>
  <c r="G600" i="1"/>
  <c r="D593" i="4"/>
  <c r="F416" i="4"/>
  <c r="G398" i="1"/>
  <c r="G397" i="1"/>
  <c r="G362" i="1"/>
  <c r="G360" i="1"/>
  <c r="G359" i="1"/>
  <c r="G295" i="1"/>
  <c r="G296" i="1"/>
  <c r="G290" i="1"/>
  <c r="H413" i="1"/>
  <c r="C637" i="1"/>
  <c r="H269" i="1"/>
  <c r="G270" i="1"/>
  <c r="G265" i="1"/>
  <c r="D263" i="4"/>
  <c r="G260" i="1"/>
  <c r="G261" i="1"/>
  <c r="H255" i="1"/>
  <c r="D252" i="4"/>
  <c r="G256" i="1"/>
  <c r="H237" i="1"/>
  <c r="G236" i="1"/>
  <c r="G228" i="1"/>
  <c r="E58" i="9"/>
  <c r="B58" i="9" s="1"/>
  <c r="G227" i="1"/>
  <c r="G207" i="1"/>
  <c r="G206" i="1"/>
  <c r="G188" i="1"/>
  <c r="E46" i="9"/>
  <c r="B46" i="9" s="1"/>
  <c r="F222" i="9"/>
  <c r="B222" i="9" s="1"/>
  <c r="H184" i="1"/>
  <c r="B221" i="9"/>
  <c r="G182" i="1"/>
  <c r="G181" i="1"/>
  <c r="H179" i="1"/>
  <c r="H177" i="1"/>
  <c r="G176" i="1"/>
  <c r="H173" i="1"/>
  <c r="G174" i="1"/>
  <c r="G172" i="1"/>
  <c r="H165" i="1"/>
  <c r="G168" i="1"/>
  <c r="D163" i="4"/>
  <c r="G160" i="1"/>
  <c r="G155" i="1"/>
  <c r="G157" i="1"/>
  <c r="D152" i="4"/>
  <c r="C148" i="1" s="1"/>
  <c r="G148" i="1" s="1"/>
  <c r="H150" i="1"/>
  <c r="F153" i="4"/>
  <c r="G149" i="1"/>
  <c r="D139" i="4"/>
  <c r="G136" i="1"/>
  <c r="G145" i="1"/>
  <c r="G116" i="1"/>
  <c r="G111" i="1"/>
  <c r="G108" i="1"/>
  <c r="G87" i="1"/>
  <c r="G88" i="1"/>
  <c r="G71" i="1"/>
  <c r="H60" i="1"/>
  <c r="H55" i="1"/>
  <c r="G56" i="1"/>
  <c r="F214" i="9"/>
  <c r="B214" i="9" s="1"/>
  <c r="G27" i="1"/>
  <c r="H25" i="1"/>
  <c r="G19" i="1"/>
  <c r="G21" i="1"/>
  <c r="G4" i="1"/>
  <c r="D7" i="4"/>
  <c r="C3" i="1" s="1"/>
  <c r="H1316" i="1"/>
  <c r="G1316" i="1"/>
  <c r="H1340" i="1"/>
  <c r="G1340" i="1"/>
  <c r="H1404" i="1"/>
  <c r="G1404" i="1"/>
  <c r="F142" i="5"/>
  <c r="C1120" i="1"/>
  <c r="G901" i="1"/>
  <c r="G917" i="1"/>
  <c r="G933" i="1"/>
  <c r="G949" i="1"/>
  <c r="G965" i="1"/>
  <c r="G981" i="1"/>
  <c r="H1054" i="1"/>
  <c r="G1054" i="1"/>
  <c r="H1118" i="1"/>
  <c r="G1118" i="1"/>
  <c r="H1304" i="1"/>
  <c r="H1016" i="1"/>
  <c r="G1016" i="1"/>
  <c r="H1348" i="1"/>
  <c r="G1348" i="1"/>
  <c r="H1396" i="1"/>
  <c r="G1396" i="1"/>
  <c r="F135" i="5"/>
  <c r="D134" i="5"/>
  <c r="C1113" i="1"/>
  <c r="G899" i="1"/>
  <c r="G908" i="1"/>
  <c r="G915" i="1"/>
  <c r="G924" i="1"/>
  <c r="G931" i="1"/>
  <c r="G940" i="1"/>
  <c r="G947" i="1"/>
  <c r="G956" i="1"/>
  <c r="G963" i="1"/>
  <c r="G972" i="1"/>
  <c r="G979" i="1"/>
  <c r="G986" i="1"/>
  <c r="H1006" i="1"/>
  <c r="G1006" i="1"/>
  <c r="H1014" i="1"/>
  <c r="G1014" i="1"/>
  <c r="H1022" i="1"/>
  <c r="G1022" i="1"/>
  <c r="H1030" i="1"/>
  <c r="G1030" i="1"/>
  <c r="H1038" i="1"/>
  <c r="G1038" i="1"/>
  <c r="G1302" i="1"/>
  <c r="H1302" i="1"/>
  <c r="H1024" i="1"/>
  <c r="G1024" i="1"/>
  <c r="H1324" i="1"/>
  <c r="G1324" i="1"/>
  <c r="H1372" i="1"/>
  <c r="G1372" i="1"/>
  <c r="H902" i="1"/>
  <c r="G906" i="1"/>
  <c r="H918" i="1"/>
  <c r="G922" i="1"/>
  <c r="H934" i="1"/>
  <c r="G938" i="1"/>
  <c r="H950" i="1"/>
  <c r="G954" i="1"/>
  <c r="H966" i="1"/>
  <c r="G970" i="1"/>
  <c r="G998" i="1"/>
  <c r="H1052" i="1"/>
  <c r="G1052" i="1"/>
  <c r="G1122" i="1"/>
  <c r="H1364" i="1"/>
  <c r="G1364" i="1"/>
  <c r="H1388" i="1"/>
  <c r="G1388" i="1"/>
  <c r="H900" i="1"/>
  <c r="H916" i="1"/>
  <c r="H932" i="1"/>
  <c r="H948" i="1"/>
  <c r="H964" i="1"/>
  <c r="G996" i="1"/>
  <c r="H1004" i="1"/>
  <c r="G1004" i="1"/>
  <c r="H1012" i="1"/>
  <c r="G1012" i="1"/>
  <c r="H1020" i="1"/>
  <c r="G1020" i="1"/>
  <c r="H1028" i="1"/>
  <c r="G1028" i="1"/>
  <c r="H1036" i="1"/>
  <c r="G1036" i="1"/>
  <c r="H1044" i="1"/>
  <c r="G1044" i="1"/>
  <c r="H1116" i="1"/>
  <c r="G1116" i="1"/>
  <c r="J1452" i="1"/>
  <c r="H1452" i="1"/>
  <c r="G1452" i="1"/>
  <c r="G1488" i="1"/>
  <c r="H1488" i="1"/>
  <c r="H1504" i="1"/>
  <c r="G1504" i="1"/>
  <c r="H1050" i="1"/>
  <c r="G1050" i="1"/>
  <c r="G1290" i="1"/>
  <c r="H1290" i="1"/>
  <c r="H1008" i="1"/>
  <c r="G1008" i="1"/>
  <c r="H1040" i="1"/>
  <c r="G1040" i="1"/>
  <c r="H1332" i="1"/>
  <c r="G1332" i="1"/>
  <c r="H1356" i="1"/>
  <c r="G1356" i="1"/>
  <c r="H1380" i="1"/>
  <c r="G1380" i="1"/>
  <c r="H896" i="1"/>
  <c r="G900" i="1"/>
  <c r="H912" i="1"/>
  <c r="G916" i="1"/>
  <c r="H928" i="1"/>
  <c r="G932" i="1"/>
  <c r="H944" i="1"/>
  <c r="G948" i="1"/>
  <c r="H960" i="1"/>
  <c r="H1002" i="1"/>
  <c r="G1002" i="1"/>
  <c r="H1010" i="1"/>
  <c r="G1010" i="1"/>
  <c r="H1018" i="1"/>
  <c r="G1018" i="1"/>
  <c r="H1026" i="1"/>
  <c r="G1026" i="1"/>
  <c r="H1034" i="1"/>
  <c r="G1034" i="1"/>
  <c r="H1042" i="1"/>
  <c r="G1042" i="1"/>
  <c r="H1000" i="1"/>
  <c r="G1000" i="1"/>
  <c r="H1032" i="1"/>
  <c r="G1032" i="1"/>
  <c r="H910" i="1"/>
  <c r="H926" i="1"/>
  <c r="H942" i="1"/>
  <c r="H958" i="1"/>
  <c r="H1048" i="1"/>
  <c r="G1048" i="1"/>
  <c r="H1114" i="1"/>
  <c r="G1114" i="1"/>
  <c r="G1411" i="1"/>
  <c r="H1411" i="1"/>
  <c r="H1420" i="1"/>
  <c r="G1420" i="1"/>
  <c r="I1440" i="1"/>
  <c r="J1447" i="1"/>
  <c r="H1447" i="1"/>
  <c r="G1447" i="1"/>
  <c r="I1447" i="1" s="1"/>
  <c r="H1314" i="1"/>
  <c r="G1314" i="1"/>
  <c r="H1322" i="1"/>
  <c r="G1322" i="1"/>
  <c r="H1330" i="1"/>
  <c r="G1330" i="1"/>
  <c r="H1338" i="1"/>
  <c r="G1338" i="1"/>
  <c r="H1346" i="1"/>
  <c r="G1346" i="1"/>
  <c r="H1354" i="1"/>
  <c r="G1354" i="1"/>
  <c r="H1362" i="1"/>
  <c r="G1362" i="1"/>
  <c r="H1370" i="1"/>
  <c r="G1370" i="1"/>
  <c r="H1378" i="1"/>
  <c r="G1378" i="1"/>
  <c r="H1386" i="1"/>
  <c r="G1386" i="1"/>
  <c r="H1394" i="1"/>
  <c r="G1394" i="1"/>
  <c r="H1402" i="1"/>
  <c r="G1402" i="1"/>
  <c r="G1427" i="1"/>
  <c r="H1427" i="1"/>
  <c r="H1562" i="1"/>
  <c r="G1562"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216" i="1"/>
  <c r="G1218" i="1"/>
  <c r="G1220" i="1"/>
  <c r="J1459" i="1"/>
  <c r="H1459" i="1"/>
  <c r="G1459" i="1"/>
  <c r="I1459" i="1" s="1"/>
  <c r="H1467" i="1"/>
  <c r="J1467" i="1"/>
  <c r="G1467" i="1"/>
  <c r="I1467" i="1" s="1"/>
  <c r="H1476" i="1"/>
  <c r="J1476" i="1"/>
  <c r="G1476" i="1"/>
  <c r="I1476" i="1" s="1"/>
  <c r="G1121" i="1"/>
  <c r="G1123"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H1320" i="1"/>
  <c r="G1320" i="1"/>
  <c r="H1328" i="1"/>
  <c r="G1328" i="1"/>
  <c r="H1336" i="1"/>
  <c r="G1336" i="1"/>
  <c r="H1344" i="1"/>
  <c r="G1344" i="1"/>
  <c r="H1352" i="1"/>
  <c r="G1352" i="1"/>
  <c r="H1360" i="1"/>
  <c r="G1360" i="1"/>
  <c r="H1368" i="1"/>
  <c r="G1368" i="1"/>
  <c r="H1376" i="1"/>
  <c r="G1376" i="1"/>
  <c r="H1384" i="1"/>
  <c r="G1384" i="1"/>
  <c r="H1392" i="1"/>
  <c r="G1392" i="1"/>
  <c r="H1400" i="1"/>
  <c r="G1400" i="1"/>
  <c r="J1471" i="1"/>
  <c r="H1471" i="1"/>
  <c r="G1471" i="1"/>
  <c r="H1532" i="1"/>
  <c r="G1532" i="1"/>
  <c r="H1298" i="1"/>
  <c r="H1310" i="1"/>
  <c r="H1551" i="1"/>
  <c r="G1551" i="1"/>
  <c r="H1318" i="1"/>
  <c r="G1318" i="1"/>
  <c r="H1326" i="1"/>
  <c r="G1326" i="1"/>
  <c r="H1334" i="1"/>
  <c r="G1334" i="1"/>
  <c r="H1342" i="1"/>
  <c r="G1342" i="1"/>
  <c r="H1350" i="1"/>
  <c r="G1350" i="1"/>
  <c r="H1358" i="1"/>
  <c r="G1358" i="1"/>
  <c r="H1366" i="1"/>
  <c r="G1366" i="1"/>
  <c r="H1374" i="1"/>
  <c r="G1374" i="1"/>
  <c r="H1382" i="1"/>
  <c r="G1382" i="1"/>
  <c r="H1390" i="1"/>
  <c r="G1390" i="1"/>
  <c r="H1398" i="1"/>
  <c r="G1398" i="1"/>
  <c r="I1451" i="1"/>
  <c r="I1457" i="1"/>
  <c r="I1472" i="1"/>
  <c r="J1474" i="1"/>
  <c r="H1474" i="1"/>
  <c r="G1474" i="1"/>
  <c r="I1474" i="1" s="1"/>
  <c r="H1511" i="1"/>
  <c r="G1511" i="1"/>
  <c r="H1573" i="1"/>
  <c r="G1573" i="1"/>
  <c r="G1409" i="1"/>
  <c r="G1425" i="1"/>
  <c r="G1439" i="1"/>
  <c r="H1454" i="1"/>
  <c r="J1464" i="1"/>
  <c r="H1464" i="1"/>
  <c r="J1478" i="1"/>
  <c r="D50" i="4"/>
  <c r="F51" i="4"/>
  <c r="F7" i="5"/>
  <c r="E224" i="4"/>
  <c r="D220" i="1" s="1"/>
  <c r="F529" i="4"/>
  <c r="G1405" i="1"/>
  <c r="H1409" i="1"/>
  <c r="G1416" i="1"/>
  <c r="G1421" i="1"/>
  <c r="H1425" i="1"/>
  <c r="G1432" i="1"/>
  <c r="H1439" i="1"/>
  <c r="G1444" i="1"/>
  <c r="I1444" i="1" s="1"/>
  <c r="G1449" i="1"/>
  <c r="G1454" i="1"/>
  <c r="J1458" i="1"/>
  <c r="H1461" i="1"/>
  <c r="G1464" i="1"/>
  <c r="I1464" i="1" s="1"/>
  <c r="G1469" i="1"/>
  <c r="G1478" i="1"/>
  <c r="G1492" i="1"/>
  <c r="H1512" i="1"/>
  <c r="G1512" i="1"/>
  <c r="G1519" i="1"/>
  <c r="H1533" i="1"/>
  <c r="G1533" i="1"/>
  <c r="G1548" i="1"/>
  <c r="G1567" i="1"/>
  <c r="G1578" i="1"/>
  <c r="E7" i="4"/>
  <c r="F7" i="4" s="1"/>
  <c r="E298" i="4"/>
  <c r="D311" i="4"/>
  <c r="F581" i="4"/>
  <c r="D580" i="4"/>
  <c r="F35" i="6"/>
  <c r="H25" i="3"/>
  <c r="H1407" i="1"/>
  <c r="G1419" i="1"/>
  <c r="H1423" i="1"/>
  <c r="H1437" i="1"/>
  <c r="J1439" i="1"/>
  <c r="H1444" i="1"/>
  <c r="J1448" i="1"/>
  <c r="H1449" i="1"/>
  <c r="J1451" i="1"/>
  <c r="H1451" i="1"/>
  <c r="G1456" i="1"/>
  <c r="I1456" i="1" s="1"/>
  <c r="G1466" i="1"/>
  <c r="I1466" i="1" s="1"/>
  <c r="H1478" i="1"/>
  <c r="G1480" i="1"/>
  <c r="H1541" i="1"/>
  <c r="G1541" i="1"/>
  <c r="F300" i="4"/>
  <c r="D299" i="4"/>
  <c r="F238" i="5"/>
  <c r="F250" i="5"/>
  <c r="D245" i="5"/>
  <c r="D237" i="5" s="1"/>
  <c r="H1466" i="1"/>
  <c r="J1468" i="1"/>
  <c r="H1468" i="1"/>
  <c r="J1477" i="1"/>
  <c r="H1477" i="1"/>
  <c r="H1520" i="1"/>
  <c r="G1520" i="1"/>
  <c r="H1549" i="1"/>
  <c r="G1549" i="1"/>
  <c r="F463" i="4"/>
  <c r="D459" i="4"/>
  <c r="G1426" i="1"/>
  <c r="J1456" i="1"/>
  <c r="H1557" i="1"/>
  <c r="G1557" i="1"/>
  <c r="G1413" i="1"/>
  <c r="H1417" i="1"/>
  <c r="G1429" i="1"/>
  <c r="H1433" i="1"/>
  <c r="H1443" i="1"/>
  <c r="I1443" i="1" s="1"/>
  <c r="J1446" i="1"/>
  <c r="H1448" i="1"/>
  <c r="I1448" i="1" s="1"/>
  <c r="J1457" i="1"/>
  <c r="H1457" i="1"/>
  <c r="G1465" i="1"/>
  <c r="I1465" i="1" s="1"/>
  <c r="G1468" i="1"/>
  <c r="I1468" i="1" s="1"/>
  <c r="G1470" i="1"/>
  <c r="J1473" i="1"/>
  <c r="G1477" i="1"/>
  <c r="G1546" i="1"/>
  <c r="H1565" i="1"/>
  <c r="G1565" i="1"/>
  <c r="E82" i="4"/>
  <c r="D78" i="1" s="1"/>
  <c r="G292" i="9"/>
  <c r="E292" i="9" s="1"/>
  <c r="B292" i="9" s="1"/>
  <c r="F206" i="5"/>
  <c r="D82" i="4"/>
  <c r="D106" i="4"/>
  <c r="F197" i="4"/>
  <c r="D196" i="4"/>
  <c r="E12" i="5"/>
  <c r="F79" i="5"/>
  <c r="D78" i="5"/>
  <c r="F115" i="6"/>
  <c r="D114" i="6"/>
  <c r="F6" i="6"/>
  <c r="D5" i="6"/>
  <c r="D5" i="7"/>
  <c r="D124" i="4"/>
  <c r="G20" i="9"/>
  <c r="D421" i="4"/>
  <c r="D567" i="4"/>
  <c r="D528" i="4" s="1"/>
  <c r="E5" i="6"/>
  <c r="G1528" i="1"/>
  <c r="G1536" i="1"/>
  <c r="G1544" i="1"/>
  <c r="G1552" i="1"/>
  <c r="G1560" i="1"/>
  <c r="G1568" i="1"/>
  <c r="G1576" i="1"/>
  <c r="D644" i="4"/>
  <c r="F417" i="4"/>
  <c r="E421" i="4"/>
  <c r="D515" i="4"/>
  <c r="E593" i="4"/>
  <c r="F599" i="4"/>
  <c r="E625" i="4"/>
  <c r="D619" i="1" s="1"/>
  <c r="D49" i="8"/>
  <c r="D224" i="4"/>
  <c r="E263" i="4"/>
  <c r="D259" i="1" s="1"/>
  <c r="F369" i="4"/>
  <c r="D363" i="4"/>
  <c r="F69" i="5"/>
  <c r="F253" i="4"/>
  <c r="F352" i="4"/>
  <c r="D351" i="4"/>
  <c r="D472" i="4"/>
  <c r="E484" i="4"/>
  <c r="D478" i="1" s="1"/>
  <c r="G289" i="9"/>
  <c r="E289" i="9" s="1"/>
  <c r="B289" i="9" s="1"/>
  <c r="F177" i="5"/>
  <c r="D176" i="5"/>
  <c r="G291" i="9"/>
  <c r="E291" i="9" s="1"/>
  <c r="B291" i="9" s="1"/>
  <c r="F190" i="5"/>
  <c r="F225" i="4"/>
  <c r="G198" i="9"/>
  <c r="E198" i="9" s="1"/>
  <c r="B198" i="9" s="1"/>
  <c r="F522" i="4"/>
  <c r="F530" i="4"/>
  <c r="G286" i="9"/>
  <c r="E286" i="9" s="1"/>
  <c r="B286" i="9" s="1"/>
  <c r="B28" i="9"/>
  <c r="B36" i="9"/>
  <c r="B52" i="9"/>
  <c r="B60" i="9"/>
  <c r="B68" i="9"/>
  <c r="B76" i="9"/>
  <c r="B84" i="9"/>
  <c r="B92" i="9"/>
  <c r="B100" i="9"/>
  <c r="B108" i="9"/>
  <c r="B116" i="9"/>
  <c r="G204" i="9"/>
  <c r="E204" i="9" s="1"/>
  <c r="B204" i="9" s="1"/>
  <c r="I10" i="9"/>
  <c r="F164" i="4"/>
  <c r="F422" i="4"/>
  <c r="F626" i="4"/>
  <c r="F88" i="5"/>
  <c r="D146" i="5"/>
  <c r="E176" i="5"/>
  <c r="F191" i="5"/>
  <c r="F239" i="5"/>
  <c r="F259" i="5"/>
  <c r="F90" i="6"/>
  <c r="B147" i="9"/>
  <c r="B156" i="9"/>
  <c r="G200" i="9"/>
  <c r="E200" i="9" s="1"/>
  <c r="B200" i="9" s="1"/>
  <c r="G206" i="9"/>
  <c r="E206" i="9" s="1"/>
  <c r="B206" i="9" s="1"/>
  <c r="B132" i="9"/>
  <c r="G196" i="9"/>
  <c r="E196" i="9" s="1"/>
  <c r="B196" i="9" s="1"/>
  <c r="B273" i="9"/>
  <c r="D87" i="5"/>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F212" i="9" s="1"/>
  <c r="B212" i="9" s="1"/>
  <c r="G163" i="9"/>
  <c r="E163" i="9" s="1"/>
  <c r="B163" i="9" s="1"/>
  <c r="G161" i="9"/>
  <c r="E161" i="9" s="1"/>
  <c r="B161"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27" i="9"/>
  <c r="B27" i="9" s="1"/>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B148" i="9"/>
  <c r="G202" i="9"/>
  <c r="E202" i="9" s="1"/>
  <c r="B202" i="9" s="1"/>
  <c r="B252" i="9"/>
  <c r="B268" i="9"/>
  <c r="E87" i="5"/>
  <c r="D1065" i="1" s="1"/>
  <c r="G192" i="9"/>
  <c r="E192" i="9" s="1"/>
  <c r="B192" i="9" s="1"/>
  <c r="G208" i="9"/>
  <c r="E208" i="9" s="1"/>
  <c r="B208" i="9" s="1"/>
  <c r="B220" i="9"/>
  <c r="D42" i="8" l="1"/>
  <c r="C1517" i="1" s="1"/>
  <c r="H1499" i="1"/>
  <c r="G1499" i="1"/>
  <c r="G1483" i="1"/>
  <c r="F643" i="4"/>
  <c r="E350" i="4"/>
  <c r="D345" i="1" s="1"/>
  <c r="E151" i="4"/>
  <c r="D147" i="1" s="1"/>
  <c r="H103" i="1"/>
  <c r="F593" i="4"/>
  <c r="C587" i="1"/>
  <c r="H637" i="1"/>
  <c r="G637" i="1"/>
  <c r="F263" i="4"/>
  <c r="C259" i="1"/>
  <c r="H259" i="1" s="1"/>
  <c r="F252" i="4"/>
  <c r="C248" i="1"/>
  <c r="F163" i="4"/>
  <c r="C159" i="1"/>
  <c r="F152" i="4"/>
  <c r="H20" i="9"/>
  <c r="E20" i="9" s="1"/>
  <c r="B20" i="9" s="1"/>
  <c r="H148" i="1"/>
  <c r="F139" i="4"/>
  <c r="C135" i="1"/>
  <c r="D6" i="4"/>
  <c r="C2" i="1" s="1"/>
  <c r="C522" i="1"/>
  <c r="F237" i="5"/>
  <c r="H23" i="3"/>
  <c r="C1214" i="1"/>
  <c r="F114" i="6"/>
  <c r="H27" i="3"/>
  <c r="C1408" i="1"/>
  <c r="F146" i="5"/>
  <c r="C1124" i="1"/>
  <c r="D350" i="4"/>
  <c r="F351" i="4"/>
  <c r="C346" i="1"/>
  <c r="F363" i="4"/>
  <c r="C358" i="1"/>
  <c r="E528" i="4"/>
  <c r="F528" i="4" s="1"/>
  <c r="D587" i="1"/>
  <c r="F311" i="4"/>
  <c r="C306" i="1"/>
  <c r="F515" i="4"/>
  <c r="C509" i="1"/>
  <c r="F78" i="5"/>
  <c r="C1056" i="1"/>
  <c r="F459" i="4"/>
  <c r="C453" i="1"/>
  <c r="D298" i="4"/>
  <c r="F299" i="4"/>
  <c r="C294" i="1"/>
  <c r="D293" i="1"/>
  <c r="I1439" i="1"/>
  <c r="D175" i="5"/>
  <c r="F176" i="5"/>
  <c r="C1153" i="1"/>
  <c r="H22" i="3"/>
  <c r="E420" i="4"/>
  <c r="D415" i="1"/>
  <c r="F124" i="4"/>
  <c r="C120" i="1"/>
  <c r="E6" i="4"/>
  <c r="D3" i="1"/>
  <c r="I1449" i="1"/>
  <c r="C46" i="1"/>
  <c r="F50" i="4"/>
  <c r="F224" i="4"/>
  <c r="C220" i="1"/>
  <c r="G297" i="9"/>
  <c r="E297" i="9" s="1"/>
  <c r="C1436" i="1"/>
  <c r="H29" i="3"/>
  <c r="E7" i="5"/>
  <c r="D990" i="1"/>
  <c r="I1471" i="1"/>
  <c r="I1452" i="1"/>
  <c r="H1113" i="1"/>
  <c r="G1113" i="1"/>
  <c r="E164" i="9"/>
  <c r="B164" i="9" s="1"/>
  <c r="F644" i="4"/>
  <c r="C638" i="1"/>
  <c r="E141" i="6"/>
  <c r="D1299" i="1"/>
  <c r="I24" i="3"/>
  <c r="G299" i="9"/>
  <c r="E299" i="9" s="1"/>
  <c r="D141" i="6"/>
  <c r="F5" i="6"/>
  <c r="C1299" i="1"/>
  <c r="H24" i="3"/>
  <c r="F196" i="4"/>
  <c r="C192" i="1"/>
  <c r="D151" i="4"/>
  <c r="I1478" i="1"/>
  <c r="F134" i="5"/>
  <c r="C1112" i="1"/>
  <c r="E175" i="5"/>
  <c r="D1152" i="1" s="1"/>
  <c r="D1153" i="1"/>
  <c r="I22" i="3"/>
  <c r="F82" i="4"/>
  <c r="C78" i="1"/>
  <c r="B191" i="9"/>
  <c r="F87" i="5"/>
  <c r="C1065" i="1"/>
  <c r="E68" i="5"/>
  <c r="D43" i="8"/>
  <c r="C1524" i="1"/>
  <c r="F567" i="4"/>
  <c r="C561" i="1"/>
  <c r="F245" i="5"/>
  <c r="C1222" i="1"/>
  <c r="F472" i="4"/>
  <c r="C466" i="1"/>
  <c r="H1120" i="1"/>
  <c r="G1120" i="1"/>
  <c r="H478" i="1"/>
  <c r="G478" i="1"/>
  <c r="D68" i="5"/>
  <c r="H619" i="1"/>
  <c r="G619" i="1"/>
  <c r="D420" i="4"/>
  <c r="F421" i="4"/>
  <c r="C415" i="1"/>
  <c r="F106" i="4"/>
  <c r="C102" i="1"/>
  <c r="I1477" i="1"/>
  <c r="F580" i="4"/>
  <c r="C574" i="1"/>
  <c r="I34" i="3" l="1"/>
  <c r="E408" i="4"/>
  <c r="D403" i="1" s="1"/>
  <c r="E407" i="4"/>
  <c r="D402" i="1" s="1"/>
  <c r="I17" i="3"/>
  <c r="E289" i="4"/>
  <c r="D285" i="1" s="1"/>
  <c r="G259" i="1"/>
  <c r="H248" i="1"/>
  <c r="G248" i="1"/>
  <c r="H159" i="1"/>
  <c r="G159" i="1"/>
  <c r="H135" i="1"/>
  <c r="G135" i="1"/>
  <c r="F6" i="4"/>
  <c r="H16" i="3"/>
  <c r="D289" i="4"/>
  <c r="H17" i="3"/>
  <c r="F151" i="4"/>
  <c r="C147" i="1"/>
  <c r="C1518" i="1"/>
  <c r="I35" i="3"/>
  <c r="G294" i="9"/>
  <c r="E294" i="9" s="1"/>
  <c r="I28" i="3"/>
  <c r="D1435" i="1"/>
  <c r="G295" i="9"/>
  <c r="E295" i="9" s="1"/>
  <c r="B295" i="9" s="1"/>
  <c r="E6" i="5"/>
  <c r="I20" i="3"/>
  <c r="D985" i="1"/>
  <c r="G294" i="1"/>
  <c r="H294" i="1"/>
  <c r="H192" i="1"/>
  <c r="G192" i="1"/>
  <c r="G638" i="1"/>
  <c r="H638" i="1"/>
  <c r="K1432" i="9"/>
  <c r="H3" i="1"/>
  <c r="G3" i="1"/>
  <c r="H306" i="1"/>
  <c r="G306" i="1"/>
  <c r="G346" i="1"/>
  <c r="H346" i="1"/>
  <c r="H1517" i="1"/>
  <c r="G1517" i="1"/>
  <c r="H11" i="3"/>
  <c r="G1524" i="1"/>
  <c r="H1524" i="1"/>
  <c r="H46" i="1"/>
  <c r="G46" i="1"/>
  <c r="G358" i="1"/>
  <c r="H358" i="1"/>
  <c r="I21" i="3"/>
  <c r="D1046" i="1"/>
  <c r="G574" i="1"/>
  <c r="H574" i="1"/>
  <c r="G1065" i="1"/>
  <c r="H1065" i="1"/>
  <c r="H1112" i="1"/>
  <c r="G1112" i="1"/>
  <c r="H9" i="3"/>
  <c r="G1299" i="1"/>
  <c r="H1299" i="1"/>
  <c r="H1436" i="1"/>
  <c r="G1436" i="1"/>
  <c r="E412" i="4"/>
  <c r="I16" i="3"/>
  <c r="D2" i="1"/>
  <c r="H1153" i="1"/>
  <c r="G1153" i="1"/>
  <c r="F298" i="4"/>
  <c r="D407" i="4"/>
  <c r="C293" i="1"/>
  <c r="H1214" i="1"/>
  <c r="G1214" i="1"/>
  <c r="D412" i="4"/>
  <c r="E636" i="4"/>
  <c r="D630" i="1" s="1"/>
  <c r="D522" i="1"/>
  <c r="H415" i="1"/>
  <c r="G415" i="1"/>
  <c r="G990" i="1"/>
  <c r="H990" i="1"/>
  <c r="G1408" i="1"/>
  <c r="H1408" i="1"/>
  <c r="D635" i="4"/>
  <c r="F420" i="4"/>
  <c r="C414" i="1"/>
  <c r="H1222" i="1"/>
  <c r="G1222" i="1"/>
  <c r="B297" i="9"/>
  <c r="E296" i="9"/>
  <c r="I10" i="3" s="1"/>
  <c r="H120" i="1"/>
  <c r="G120" i="1"/>
  <c r="H453" i="1"/>
  <c r="G453" i="1"/>
  <c r="E19" i="9"/>
  <c r="D408" i="4"/>
  <c r="F350" i="4"/>
  <c r="C345" i="1"/>
  <c r="G522" i="1"/>
  <c r="H522" i="1"/>
  <c r="H509" i="1"/>
  <c r="G509" i="1"/>
  <c r="G466" i="1"/>
  <c r="H466" i="1"/>
  <c r="F68" i="5"/>
  <c r="H21" i="3"/>
  <c r="C1046" i="1"/>
  <c r="D6" i="5"/>
  <c r="F141" i="6"/>
  <c r="H28" i="3"/>
  <c r="C1435" i="1"/>
  <c r="G220" i="1"/>
  <c r="H220" i="1"/>
  <c r="F175" i="5"/>
  <c r="C1152" i="1"/>
  <c r="E635" i="4"/>
  <c r="D629" i="1" s="1"/>
  <c r="D414" i="1"/>
  <c r="G102" i="1"/>
  <c r="H102" i="1"/>
  <c r="H561" i="1"/>
  <c r="G561" i="1"/>
  <c r="G78" i="1"/>
  <c r="H78" i="1"/>
  <c r="E298" i="9"/>
  <c r="B299" i="9"/>
  <c r="H1056" i="1"/>
  <c r="G1056" i="1"/>
  <c r="H587" i="1"/>
  <c r="G587" i="1"/>
  <c r="G1124" i="1"/>
  <c r="H1124" i="1"/>
  <c r="D636" i="4"/>
  <c r="E413" i="4" l="1"/>
  <c r="D408" i="1" s="1"/>
  <c r="E291" i="4"/>
  <c r="D287" i="1" s="1"/>
  <c r="E290" i="4"/>
  <c r="D286" i="1" s="1"/>
  <c r="F635" i="4"/>
  <c r="C629" i="1"/>
  <c r="H345" i="1"/>
  <c r="G345" i="1"/>
  <c r="H985" i="1"/>
  <c r="G985" i="1"/>
  <c r="G1518" i="1"/>
  <c r="H1518" i="1"/>
  <c r="K3" i="9"/>
  <c r="I9" i="3"/>
  <c r="F408" i="4"/>
  <c r="C403" i="1"/>
  <c r="H293" i="1"/>
  <c r="G293" i="1"/>
  <c r="E639" i="4"/>
  <c r="D407" i="1"/>
  <c r="H2" i="1"/>
  <c r="H147" i="1"/>
  <c r="G147" i="1"/>
  <c r="N3" i="9"/>
  <c r="G1152" i="1"/>
  <c r="H1152" i="1"/>
  <c r="F636" i="4"/>
  <c r="C630" i="1"/>
  <c r="F407" i="4"/>
  <c r="C402" i="1"/>
  <c r="G2" i="1"/>
  <c r="H276" i="9"/>
  <c r="D984" i="1"/>
  <c r="G282" i="9"/>
  <c r="E282" i="9" s="1"/>
  <c r="B282" i="9" s="1"/>
  <c r="G276" i="9"/>
  <c r="F6" i="5"/>
  <c r="C984" i="1"/>
  <c r="H1046" i="1"/>
  <c r="G1046" i="1"/>
  <c r="D639" i="4"/>
  <c r="F412" i="4"/>
  <c r="C407" i="1"/>
  <c r="E293" i="9"/>
  <c r="I11" i="3" s="1"/>
  <c r="B294" i="9"/>
  <c r="G1435" i="1"/>
  <c r="H1435" i="1"/>
  <c r="G414" i="1"/>
  <c r="H414" i="1"/>
  <c r="D291" i="4"/>
  <c r="D413" i="4"/>
  <c r="D414" i="4" s="1"/>
  <c r="F289" i="4"/>
  <c r="C285" i="1"/>
  <c r="D290" i="4"/>
  <c r="E415" i="4" l="1"/>
  <c r="D410" i="1" s="1"/>
  <c r="E640" i="4"/>
  <c r="E642" i="4" s="1"/>
  <c r="E414" i="4"/>
  <c r="D409" i="1" s="1"/>
  <c r="H285" i="1"/>
  <c r="G285" i="1"/>
  <c r="F639" i="4"/>
  <c r="C633" i="1"/>
  <c r="D415" i="4"/>
  <c r="D640" i="4"/>
  <c r="F413" i="4"/>
  <c r="C408" i="1"/>
  <c r="G402" i="1"/>
  <c r="H402" i="1"/>
  <c r="H403" i="1"/>
  <c r="G403" i="1"/>
  <c r="D633" i="1"/>
  <c r="F291" i="4"/>
  <c r="C287" i="1"/>
  <c r="H8" i="3"/>
  <c r="H984" i="1"/>
  <c r="G984" i="1"/>
  <c r="C409" i="1"/>
  <c r="F290" i="4"/>
  <c r="C286" i="1"/>
  <c r="H629" i="1"/>
  <c r="G629" i="1"/>
  <c r="G630" i="1"/>
  <c r="H630" i="1"/>
  <c r="H407" i="1"/>
  <c r="G407" i="1"/>
  <c r="E276" i="9"/>
  <c r="D634" i="1" l="1"/>
  <c r="E641" i="4"/>
  <c r="E645" i="4" s="1"/>
  <c r="F414" i="4"/>
  <c r="D642" i="4"/>
  <c r="F640" i="4"/>
  <c r="C634" i="1"/>
  <c r="F415" i="4"/>
  <c r="C410" i="1"/>
  <c r="H633" i="1"/>
  <c r="G633" i="1"/>
  <c r="H409" i="1"/>
  <c r="G409" i="1"/>
  <c r="D641" i="4"/>
  <c r="D636" i="1"/>
  <c r="M3" i="9"/>
  <c r="I8" i="3"/>
  <c r="G286" i="1"/>
  <c r="H286" i="1"/>
  <c r="B276" i="9"/>
  <c r="E275" i="9"/>
  <c r="H287" i="1"/>
  <c r="G287" i="1"/>
  <c r="G408" i="1"/>
  <c r="H408" i="1"/>
  <c r="E646" i="4" l="1"/>
  <c r="I19" i="3" s="1"/>
  <c r="D635" i="1"/>
  <c r="H410" i="1"/>
  <c r="G410" i="1"/>
  <c r="F641" i="4"/>
  <c r="D645" i="4"/>
  <c r="C635" i="1"/>
  <c r="I18" i="3"/>
  <c r="D639" i="1"/>
  <c r="G634" i="1"/>
  <c r="H634" i="1"/>
  <c r="F642" i="4"/>
  <c r="D646" i="4"/>
  <c r="C636" i="1"/>
  <c r="D640" i="1" l="1"/>
  <c r="F646" i="4"/>
  <c r="H19" i="3"/>
  <c r="C640" i="1"/>
  <c r="G636" i="1"/>
  <c r="H636" i="1"/>
  <c r="H635" i="1"/>
  <c r="G635" i="1"/>
  <c r="H7" i="3"/>
  <c r="F645" i="4"/>
  <c r="H18" i="3"/>
  <c r="C639" i="1"/>
  <c r="J3" i="9" l="1"/>
  <c r="I7" i="3"/>
  <c r="H639" i="1"/>
  <c r="G639" i="1"/>
  <c r="G640" i="1"/>
  <c r="H640" i="1"/>
  <c r="M272" i="9" l="1"/>
  <c r="L272" i="9"/>
  <c r="G18" i="9"/>
  <c r="H18" i="9"/>
  <c r="M15" i="9"/>
  <c r="K6" i="9"/>
  <c r="I5" i="9"/>
  <c r="H15" i="9"/>
  <c r="L15" i="9"/>
  <c r="K13" i="9"/>
  <c r="I8" i="9"/>
  <c r="J8" i="9"/>
  <c r="M16" i="9"/>
  <c r="J6" i="9"/>
  <c r="I6" i="9"/>
  <c r="K9" i="9"/>
  <c r="J11" i="9"/>
  <c r="K11" i="9"/>
  <c r="K7" i="9"/>
  <c r="H16" i="9"/>
  <c r="I13" i="9"/>
  <c r="I9" i="9"/>
  <c r="J9" i="9"/>
  <c r="I11" i="9"/>
  <c r="G15" i="9"/>
  <c r="J5" i="9"/>
  <c r="K5" i="9"/>
  <c r="J7" i="9"/>
  <c r="J12" i="9"/>
  <c r="K12" i="9"/>
  <c r="G16" i="9"/>
  <c r="I17" i="9"/>
  <c r="J17" i="9"/>
  <c r="J13" i="9"/>
  <c r="L16" i="9"/>
  <c r="K8" i="9"/>
  <c r="I7" i="9"/>
  <c r="K10" i="9"/>
  <c r="H17" i="9"/>
  <c r="J10" i="9"/>
  <c r="I12" i="9"/>
  <c r="G17" i="9"/>
  <c r="E15" i="9" l="1"/>
  <c r="E12" i="9"/>
  <c r="B12" i="9" s="1"/>
  <c r="F15" i="9"/>
  <c r="F272" i="9"/>
  <c r="B272" i="9" s="1"/>
  <c r="F16" i="9"/>
  <c r="E18" i="9"/>
  <c r="B18" i="9" s="1"/>
  <c r="E10" i="9"/>
  <c r="B10" i="9" s="1"/>
  <c r="E7" i="9"/>
  <c r="B7" i="9" s="1"/>
  <c r="E16" i="9"/>
  <c r="E6" i="9"/>
  <c r="B6" i="9" s="1"/>
  <c r="E17" i="9"/>
  <c r="B17" i="9" s="1"/>
  <c r="E11" i="9"/>
  <c r="B11" i="9" s="1"/>
  <c r="E5" i="9"/>
  <c r="E9" i="9"/>
  <c r="B9" i="9" s="1"/>
  <c r="E13" i="9"/>
  <c r="B13" i="9" s="1"/>
  <c r="E8" i="9"/>
  <c r="B8" i="9" s="1"/>
  <c r="B15" i="9" l="1"/>
  <c r="F19" i="9"/>
  <c r="F14" i="9"/>
  <c r="B16" i="9"/>
  <c r="E14" i="9"/>
  <c r="B5" i="9"/>
  <c r="E4"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<sst xmlns="http://schemas.openxmlformats.org/spreadsheetml/2006/main" count="4311" uniqueCount="3392">
  <si>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</si>
  <si>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</si>
  <si>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</si>
  <si>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</si>
  <si>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</si>
  <si>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</si>
  <si>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</si>
  <si>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</si>
  <si>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</si>
  <si>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</si>
  <si>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</si>
  <si>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</si>
  <si>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</si>
  <si>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</si>
  <si>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</si>
  <si>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</si>
  <si>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</si>
  <si>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</si>
  <si>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</si>
  <si>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</si>
  <si>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</si>
  <si>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</si>
  <si>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</si>
  <si>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</si>
  <si>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</si>
  <si>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</si>
  <si>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</si>
  <si>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</si>
  <si>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</si>
  <si>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</si>
  <si>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</si>
  <si>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NEDELIŠĆE</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</si>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</sst>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14307312</v>
      </c>
      <c r="D2" s="6">
        <f>'PR-RAS'!E6</f>
        <v>16134901.199999999</v>
      </c>
      <c r="E2" s="6">
        <v>0</v>
      </c>
      <c r="F2" s="6">
        <v>0</v>
      </c>
      <c r="G2" s="7">
        <f t="shared" ref="G2:G264" si="0">(B2/1000)*(C2*1+D2*2)</f>
        <v>46577.114399999999</v>
      </c>
      <c r="H2" s="7">
        <f t="shared" ref="H2:H264" si="1">ABS(C2-ROUND(C2,0))+ABS(D2-ROUND(D2,0))</f>
        <v>0.19999999925494194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9727644</v>
      </c>
      <c r="D3" s="1">
        <f>'PR-RAS'!E7</f>
        <v>11251233.549999999</v>
      </c>
      <c r="E3" s="1">
        <v>0</v>
      </c>
      <c r="F3" s="1">
        <v>0</v>
      </c>
      <c r="G3" s="2">
        <f t="shared" si="0"/>
        <v>64460.222199999997</v>
      </c>
      <c r="H3" s="2">
        <f t="shared" si="1"/>
        <v>0.45000000111758709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9000833</v>
      </c>
      <c r="D4" s="1">
        <f>'PR-RAS'!E8</f>
        <v>10767846.029999999</v>
      </c>
      <c r="E4" s="1">
        <v>0</v>
      </c>
      <c r="F4" s="1">
        <v>0</v>
      </c>
      <c r="G4" s="2">
        <f t="shared" si="0"/>
        <v>91609.57518</v>
      </c>
      <c r="H4" s="2">
        <f t="shared" si="1"/>
        <v>2.9999999329447746E-2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9000833</v>
      </c>
      <c r="D5" s="1">
        <f>'PR-RAS'!E9</f>
        <v>12186959.43</v>
      </c>
      <c r="E5" s="1">
        <v>0</v>
      </c>
      <c r="F5" s="1">
        <v>0</v>
      </c>
      <c r="G5" s="2">
        <f t="shared" si="0"/>
        <v>133499.00743999999</v>
      </c>
      <c r="H5" s="2">
        <f t="shared" si="1"/>
        <v>0.42999999970197678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293762.11</v>
      </c>
      <c r="E6" s="1">
        <v>0</v>
      </c>
      <c r="F6" s="1">
        <v>0</v>
      </c>
      <c r="G6" s="2">
        <f t="shared" si="0"/>
        <v>2937.6210999999998</v>
      </c>
      <c r="H6" s="2">
        <f t="shared" si="1"/>
        <v>0.10999999998603016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511454.88</v>
      </c>
      <c r="E7" s="1">
        <v>0</v>
      </c>
      <c r="F7" s="1">
        <v>0</v>
      </c>
      <c r="G7" s="2">
        <f t="shared" si="0"/>
        <v>6137.45856</v>
      </c>
      <c r="H7" s="2">
        <f t="shared" si="1"/>
        <v>0.11999999999534339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540658.77</v>
      </c>
      <c r="E8" s="1">
        <v>0</v>
      </c>
      <c r="F8" s="1">
        <v>0</v>
      </c>
      <c r="G8" s="2">
        <f t="shared" si="0"/>
        <v>7569.2227800000001</v>
      </c>
      <c r="H8" s="2">
        <f t="shared" si="1"/>
        <v>0.22999999998137355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2764989.16</v>
      </c>
      <c r="E11" s="1">
        <v>0</v>
      </c>
      <c r="F11" s="1">
        <v>0</v>
      </c>
      <c r="G11" s="2">
        <f t="shared" si="0"/>
        <v>55299.783200000005</v>
      </c>
      <c r="H11" s="2">
        <f t="shared" si="1"/>
        <v>0.16000000014901161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705526</v>
      </c>
      <c r="D19" s="1">
        <f>'PR-RAS'!E23</f>
        <v>471298.11</v>
      </c>
      <c r="E19" s="1">
        <v>0</v>
      </c>
      <c r="F19" s="1">
        <v>0</v>
      </c>
      <c r="G19" s="2">
        <f t="shared" si="0"/>
        <v>29666.199959999998</v>
      </c>
      <c r="H19" s="2">
        <f t="shared" si="1"/>
        <v>0.10999999998603016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22877</v>
      </c>
      <c r="D20" s="1">
        <f>'PR-RAS'!E24</f>
        <v>24630.85</v>
      </c>
      <c r="E20" s="1">
        <v>0</v>
      </c>
      <c r="F20" s="1">
        <v>0</v>
      </c>
      <c r="G20" s="2">
        <f t="shared" si="0"/>
        <v>1370.6352999999999</v>
      </c>
      <c r="H20" s="2">
        <f t="shared" si="1"/>
        <v>0.15000000000145519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682649</v>
      </c>
      <c r="D23" s="1">
        <f>'PR-RAS'!E27</f>
        <v>446667.26</v>
      </c>
      <c r="E23" s="1">
        <v>0</v>
      </c>
      <c r="F23" s="1">
        <v>0</v>
      </c>
      <c r="G23" s="2">
        <f t="shared" si="0"/>
        <v>34671.637439999999</v>
      </c>
      <c r="H23" s="2">
        <f t="shared" si="1"/>
        <v>0.26000000000931323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21285</v>
      </c>
      <c r="D25" s="1">
        <f>'PR-RAS'!E29</f>
        <v>12089.41</v>
      </c>
      <c r="E25" s="1">
        <v>0</v>
      </c>
      <c r="F25" s="1">
        <v>0</v>
      </c>
      <c r="G25" s="2">
        <f t="shared" si="0"/>
        <v>1091.13168</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18365</v>
      </c>
      <c r="D27" s="1">
        <f>'PR-RAS'!E31</f>
        <v>6468.96</v>
      </c>
      <c r="E27" s="1">
        <v>0</v>
      </c>
      <c r="F27" s="1">
        <v>0</v>
      </c>
      <c r="G27" s="2">
        <f t="shared" si="0"/>
        <v>813.87591999999995</v>
      </c>
      <c r="H27" s="2">
        <f t="shared" si="1"/>
        <v>3.999999999996362E-2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2920</v>
      </c>
      <c r="D29" s="1">
        <f>'PR-RAS'!E33</f>
        <v>5620.45</v>
      </c>
      <c r="E29" s="1">
        <v>0</v>
      </c>
      <c r="F29" s="1">
        <v>0</v>
      </c>
      <c r="G29" s="2">
        <f t="shared" si="0"/>
        <v>396.5052</v>
      </c>
      <c r="H29" s="2">
        <f t="shared" si="1"/>
        <v>0.4499999999998181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2700420</v>
      </c>
      <c r="D46" s="1">
        <f>'PR-RAS'!E50</f>
        <v>3118244.54</v>
      </c>
      <c r="E46" s="1">
        <v>0</v>
      </c>
      <c r="F46" s="1">
        <v>0</v>
      </c>
      <c r="G46" s="2">
        <f t="shared" si="0"/>
        <v>402160.90859999997</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1908404</v>
      </c>
      <c r="D55" s="1">
        <f>'PR-RAS'!E59</f>
        <v>1440468.55</v>
      </c>
      <c r="E55" s="1">
        <v>0</v>
      </c>
      <c r="F55" s="1">
        <v>0</v>
      </c>
      <c r="G55" s="2">
        <f t="shared" si="0"/>
        <v>258624.41939999998</v>
      </c>
      <c r="H55" s="2">
        <f t="shared" si="1"/>
        <v>0.44999999995343387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1595344</v>
      </c>
      <c r="D56" s="1">
        <f>'PR-RAS'!E60</f>
        <v>1440468.55</v>
      </c>
      <c r="E56" s="1">
        <v>0</v>
      </c>
      <c r="F56" s="1">
        <v>0</v>
      </c>
      <c r="G56" s="2">
        <f t="shared" si="0"/>
        <v>246195.46049999999</v>
      </c>
      <c r="H56" s="2">
        <f t="shared" si="1"/>
        <v>0.44999999995343387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313060</v>
      </c>
      <c r="D57" s="1">
        <f>'PR-RAS'!E61</f>
        <v>0</v>
      </c>
      <c r="E57" s="1">
        <v>0</v>
      </c>
      <c r="F57" s="1">
        <v>0</v>
      </c>
      <c r="G57" s="2">
        <f t="shared" si="0"/>
        <v>17531.36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706494</v>
      </c>
      <c r="D58" s="1">
        <f>'PR-RAS'!E62</f>
        <v>939036.5</v>
      </c>
      <c r="E58" s="1">
        <v>0</v>
      </c>
      <c r="F58" s="1">
        <v>0</v>
      </c>
      <c r="G58" s="2">
        <f t="shared" si="0"/>
        <v>147320.31900000002</v>
      </c>
      <c r="H58" s="2">
        <f t="shared" si="1"/>
        <v>0.5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6494</v>
      </c>
      <c r="D59" s="1">
        <f>'PR-RAS'!E63</f>
        <v>0</v>
      </c>
      <c r="E59" s="1">
        <v>0</v>
      </c>
      <c r="F59" s="1">
        <v>0</v>
      </c>
      <c r="G59" s="2">
        <f t="shared" si="0"/>
        <v>376.65200000000004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700000</v>
      </c>
      <c r="D60" s="1">
        <f>'PR-RAS'!E64</f>
        <v>939036.5</v>
      </c>
      <c r="E60" s="1">
        <v>0</v>
      </c>
      <c r="F60" s="1">
        <v>0</v>
      </c>
      <c r="G60" s="2">
        <f t="shared" si="0"/>
        <v>152106.307</v>
      </c>
      <c r="H60" s="2">
        <f t="shared" si="1"/>
        <v>0.5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85522</v>
      </c>
      <c r="D70" s="1">
        <f>'PR-RAS'!E74</f>
        <v>738739.49</v>
      </c>
      <c r="E70" s="1">
        <v>0</v>
      </c>
      <c r="F70" s="1">
        <v>0</v>
      </c>
      <c r="G70" s="2">
        <f t="shared" si="0"/>
        <v>107847.06762</v>
      </c>
      <c r="H70" s="2">
        <f t="shared" si="1"/>
        <v>0.48999999999068677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85522</v>
      </c>
      <c r="D71" s="1">
        <f>'PR-RAS'!E75</f>
        <v>738739.49</v>
      </c>
      <c r="E71" s="1">
        <v>0</v>
      </c>
      <c r="F71" s="1">
        <v>0</v>
      </c>
      <c r="G71" s="2">
        <f t="shared" si="0"/>
        <v>109410.06860000001</v>
      </c>
      <c r="H71" s="2">
        <f t="shared" si="1"/>
        <v>0.48999999999068677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673761</v>
      </c>
      <c r="D78" s="1">
        <f>'PR-RAS'!E82</f>
        <v>584425.64</v>
      </c>
      <c r="E78" s="1">
        <v>0</v>
      </c>
      <c r="F78" s="1">
        <v>0</v>
      </c>
      <c r="G78" s="2">
        <f t="shared" si="0"/>
        <v>141881.14556</v>
      </c>
      <c r="H78" s="2">
        <f t="shared" si="1"/>
        <v>0.35999999998603016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v>
      </c>
      <c r="D79" s="1">
        <f>'PR-RAS'!E83</f>
        <v>2692.2400000000002</v>
      </c>
      <c r="E79" s="1">
        <v>0</v>
      </c>
      <c r="F79" s="1">
        <v>0</v>
      </c>
      <c r="G79" s="2">
        <f t="shared" si="0"/>
        <v>420.92544000000004</v>
      </c>
      <c r="H79" s="2">
        <f t="shared" si="1"/>
        <v>0.24000000000023647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v>
      </c>
      <c r="D81" s="1">
        <f>'PR-RAS'!E85</f>
        <v>10.15</v>
      </c>
      <c r="E81" s="1">
        <v>0</v>
      </c>
      <c r="F81" s="1">
        <v>0</v>
      </c>
      <c r="G81" s="2">
        <f t="shared" si="0"/>
        <v>2.5839999999999996</v>
      </c>
      <c r="H81" s="2">
        <f t="shared" si="1"/>
        <v>0.15000000000000036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2682.09</v>
      </c>
      <c r="E84" s="1">
        <v>0</v>
      </c>
      <c r="F84" s="1">
        <v>0</v>
      </c>
      <c r="G84" s="2">
        <f t="shared" si="0"/>
        <v>445.22694000000007</v>
      </c>
      <c r="H84" s="2">
        <f t="shared" si="1"/>
        <v>9.0000000000145519E-2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673749</v>
      </c>
      <c r="D87" s="1">
        <f>'PR-RAS'!E91</f>
        <v>581733.4</v>
      </c>
      <c r="E87" s="1">
        <v>0</v>
      </c>
      <c r="F87" s="1">
        <v>0</v>
      </c>
      <c r="G87" s="2">
        <f t="shared" si="0"/>
        <v>158000.5588</v>
      </c>
      <c r="H87" s="2">
        <f t="shared" si="1"/>
        <v>0.40000000002328306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18936</v>
      </c>
      <c r="D88" s="1">
        <f>'PR-RAS'!E92</f>
        <v>18925.02</v>
      </c>
      <c r="E88" s="1">
        <v>0</v>
      </c>
      <c r="F88" s="1">
        <v>0</v>
      </c>
      <c r="G88" s="2">
        <f t="shared" si="0"/>
        <v>4940.3854799999999</v>
      </c>
      <c r="H88" s="2">
        <f t="shared" si="1"/>
        <v>2.0000000000436557E-2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194701</v>
      </c>
      <c r="D89" s="1">
        <f>'PR-RAS'!E93</f>
        <v>408978.08</v>
      </c>
      <c r="E89" s="1">
        <v>0</v>
      </c>
      <c r="F89" s="1">
        <v>0</v>
      </c>
      <c r="G89" s="2">
        <f t="shared" si="0"/>
        <v>89113.83008</v>
      </c>
      <c r="H89" s="2">
        <f t="shared" si="1"/>
        <v>8.0000000016298145E-2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455261</v>
      </c>
      <c r="D90" s="1">
        <f>'PR-RAS'!E94</f>
        <v>150111.71</v>
      </c>
      <c r="E90" s="1">
        <v>0</v>
      </c>
      <c r="F90" s="1">
        <v>0</v>
      </c>
      <c r="G90" s="2">
        <f t="shared" si="0"/>
        <v>67238.113379999995</v>
      </c>
      <c r="H90" s="2">
        <f t="shared" si="1"/>
        <v>0.29000000000814907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4851</v>
      </c>
      <c r="D93" s="1">
        <f>'PR-RAS'!E97</f>
        <v>3718.59</v>
      </c>
      <c r="E93" s="1">
        <v>0</v>
      </c>
      <c r="F93" s="1">
        <v>0</v>
      </c>
      <c r="G93" s="2">
        <f t="shared" si="0"/>
        <v>1130.5125600000001</v>
      </c>
      <c r="H93" s="2">
        <f t="shared" si="1"/>
        <v>0.40999999999985448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1200965</v>
      </c>
      <c r="D102" s="1">
        <f>'PR-RAS'!E106</f>
        <v>1061448.3600000001</v>
      </c>
      <c r="E102" s="1">
        <v>0</v>
      </c>
      <c r="F102" s="1">
        <v>0</v>
      </c>
      <c r="G102" s="2">
        <f t="shared" si="0"/>
        <v>335710.03372000006</v>
      </c>
      <c r="H102" s="2">
        <f t="shared" si="1"/>
        <v>0.36000000010244548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1172</v>
      </c>
      <c r="D103" s="1">
        <f>'PR-RAS'!E107</f>
        <v>1676.24</v>
      </c>
      <c r="E103" s="1">
        <v>0</v>
      </c>
      <c r="F103" s="1">
        <v>0</v>
      </c>
      <c r="G103" s="2">
        <f t="shared" si="0"/>
        <v>461.49695999999994</v>
      </c>
      <c r="H103" s="2">
        <f t="shared" si="1"/>
        <v>0.24000000000000909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1000</v>
      </c>
      <c r="E105" s="1">
        <v>0</v>
      </c>
      <c r="F105" s="1">
        <v>0</v>
      </c>
      <c r="G105" s="2">
        <f t="shared" si="0"/>
        <v>208</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1172</v>
      </c>
      <c r="D106" s="1">
        <f>'PR-RAS'!E110</f>
        <v>676.24</v>
      </c>
      <c r="E106" s="1">
        <v>0</v>
      </c>
      <c r="F106" s="1">
        <v>0</v>
      </c>
      <c r="G106" s="2">
        <f t="shared" si="0"/>
        <v>265.07040000000001</v>
      </c>
      <c r="H106" s="2">
        <f t="shared" si="1"/>
        <v>0.24000000000000909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217023</v>
      </c>
      <c r="D108" s="1">
        <f>'PR-RAS'!E112</f>
        <v>87937.040000000008</v>
      </c>
      <c r="E108" s="1">
        <v>0</v>
      </c>
      <c r="F108" s="1">
        <v>0</v>
      </c>
      <c r="G108" s="2">
        <f t="shared" si="0"/>
        <v>42039.987560000001</v>
      </c>
      <c r="H108" s="2">
        <f t="shared" si="1"/>
        <v>4.0000000008149073E-2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5679</v>
      </c>
      <c r="D110" s="1">
        <f>'PR-RAS'!E114</f>
        <v>3580.66</v>
      </c>
      <c r="E110" s="1">
        <v>0</v>
      </c>
      <c r="F110" s="1">
        <v>0</v>
      </c>
      <c r="G110" s="2">
        <f t="shared" si="0"/>
        <v>1399.5948799999999</v>
      </c>
      <c r="H110" s="2">
        <f t="shared" si="1"/>
        <v>0.34000000000014552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6020</v>
      </c>
      <c r="D111" s="1">
        <f>'PR-RAS'!E115</f>
        <v>9014.58</v>
      </c>
      <c r="E111" s="1">
        <v>0</v>
      </c>
      <c r="F111" s="1">
        <v>0</v>
      </c>
      <c r="G111" s="2">
        <f t="shared" si="0"/>
        <v>2645.4076</v>
      </c>
      <c r="H111" s="2">
        <f t="shared" si="1"/>
        <v>0.42000000000007276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205324</v>
      </c>
      <c r="D113" s="1">
        <f>'PR-RAS'!E117</f>
        <v>75341.8</v>
      </c>
      <c r="E113" s="1">
        <v>0</v>
      </c>
      <c r="F113" s="1">
        <v>0</v>
      </c>
      <c r="G113" s="2">
        <f t="shared" si="0"/>
        <v>39872.851199999997</v>
      </c>
      <c r="H113" s="2">
        <f t="shared" si="1"/>
        <v>0.19999999999708962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982770</v>
      </c>
      <c r="D116" s="1">
        <f>'PR-RAS'!E120</f>
        <v>971835.08000000007</v>
      </c>
      <c r="E116" s="1">
        <v>0</v>
      </c>
      <c r="F116" s="1">
        <v>0</v>
      </c>
      <c r="G116" s="2">
        <f t="shared" si="0"/>
        <v>336540.61840000004</v>
      </c>
      <c r="H116" s="2">
        <f t="shared" si="1"/>
        <v>8.0000000074505806E-2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128398</v>
      </c>
      <c r="D117" s="1">
        <f>'PR-RAS'!E121</f>
        <v>122436.77</v>
      </c>
      <c r="E117" s="1">
        <v>0</v>
      </c>
      <c r="F117" s="1">
        <v>0</v>
      </c>
      <c r="G117" s="2">
        <f t="shared" si="0"/>
        <v>43299.498640000005</v>
      </c>
      <c r="H117" s="2">
        <f t="shared" si="1"/>
        <v>0.22999999999592546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854372</v>
      </c>
      <c r="D118" s="1">
        <f>'PR-RAS'!E122</f>
        <v>849398.31</v>
      </c>
      <c r="E118" s="1">
        <v>0</v>
      </c>
      <c r="F118" s="1">
        <v>0</v>
      </c>
      <c r="G118" s="2">
        <f t="shared" si="0"/>
        <v>298720.72854000004</v>
      </c>
      <c r="H118" s="2">
        <f t="shared" si="1"/>
        <v>0.31000000005587935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59502.07</v>
      </c>
      <c r="E120" s="1">
        <v>0</v>
      </c>
      <c r="F120" s="1">
        <v>0</v>
      </c>
      <c r="G120" s="2">
        <f t="shared" si="0"/>
        <v>14161.49266</v>
      </c>
      <c r="H120" s="2">
        <f t="shared" si="1"/>
        <v>6.9999999999708962E-2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59502.07</v>
      </c>
      <c r="E121" s="1">
        <v>0</v>
      </c>
      <c r="F121" s="1">
        <v>0</v>
      </c>
      <c r="G121" s="2">
        <f t="shared" si="0"/>
        <v>14280.496799999999</v>
      </c>
      <c r="H121" s="2">
        <f t="shared" si="1"/>
        <v>6.9999999999708962E-2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59502.07</v>
      </c>
      <c r="E123" s="1">
        <v>0</v>
      </c>
      <c r="F123" s="1">
        <v>0</v>
      </c>
      <c r="G123" s="2">
        <f t="shared" si="0"/>
        <v>14518.505079999999</v>
      </c>
      <c r="H123" s="2">
        <f t="shared" si="1"/>
        <v>6.9999999999708962E-2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4522</v>
      </c>
      <c r="D135" s="1">
        <f>'PR-RAS'!E139</f>
        <v>60047.040000000001</v>
      </c>
      <c r="E135" s="1">
        <v>0</v>
      </c>
      <c r="F135" s="1">
        <v>0</v>
      </c>
      <c r="G135" s="2">
        <f t="shared" si="0"/>
        <v>16698.55472</v>
      </c>
      <c r="H135" s="2">
        <f t="shared" si="1"/>
        <v>4.0000000000873115E-2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4522</v>
      </c>
      <c r="D136" s="1">
        <f>'PR-RAS'!E140</f>
        <v>60047.040000000001</v>
      </c>
      <c r="E136" s="1">
        <v>0</v>
      </c>
      <c r="F136" s="1">
        <v>0</v>
      </c>
      <c r="G136" s="2">
        <f t="shared" si="0"/>
        <v>16823.1708</v>
      </c>
      <c r="H136" s="2">
        <f t="shared" si="1"/>
        <v>4.0000000000873115E-2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4522</v>
      </c>
      <c r="D145" s="1">
        <f>'PR-RAS'!E149</f>
        <v>60047.040000000001</v>
      </c>
      <c r="E145" s="1">
        <v>0</v>
      </c>
      <c r="F145" s="1">
        <v>0</v>
      </c>
      <c r="G145" s="2">
        <f t="shared" si="0"/>
        <v>17944.715519999998</v>
      </c>
      <c r="H145" s="2">
        <f t="shared" si="1"/>
        <v>4.0000000000873115E-2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10329284</v>
      </c>
      <c r="D147" s="1">
        <f>'PR-RAS'!E151</f>
        <v>11571568.65</v>
      </c>
      <c r="E147" s="1">
        <v>0</v>
      </c>
      <c r="F147" s="1">
        <v>0</v>
      </c>
      <c r="G147" s="2">
        <f t="shared" si="0"/>
        <v>4886973.5098000001</v>
      </c>
      <c r="H147" s="2">
        <f t="shared" si="1"/>
        <v>0.34999999962747097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1973778</v>
      </c>
      <c r="D148" s="1">
        <f>'PR-RAS'!E152</f>
        <v>1807631.97</v>
      </c>
      <c r="E148" s="1">
        <v>0</v>
      </c>
      <c r="F148" s="1">
        <v>0</v>
      </c>
      <c r="G148" s="2">
        <f t="shared" si="0"/>
        <v>821589.16517999989</v>
      </c>
      <c r="H148" s="2">
        <f t="shared" si="1"/>
        <v>3.0000000027939677E-2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1602494</v>
      </c>
      <c r="D149" s="1">
        <f>'PR-RAS'!E153</f>
        <v>1613524.67</v>
      </c>
      <c r="E149" s="1">
        <v>0</v>
      </c>
      <c r="F149" s="1">
        <v>0</v>
      </c>
      <c r="G149" s="2">
        <f t="shared" si="0"/>
        <v>714772.41431999998</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1602353</v>
      </c>
      <c r="D150" s="1">
        <f>'PR-RAS'!E154</f>
        <v>1610212.76</v>
      </c>
      <c r="E150" s="1">
        <v>0</v>
      </c>
      <c r="F150" s="1">
        <v>0</v>
      </c>
      <c r="G150" s="2">
        <f t="shared" si="0"/>
        <v>718593.99947999988</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141</v>
      </c>
      <c r="D152" s="1">
        <f>'PR-RAS'!E156</f>
        <v>3311.91</v>
      </c>
      <c r="E152" s="1">
        <v>0</v>
      </c>
      <c r="F152" s="1">
        <v>0</v>
      </c>
      <c r="G152" s="2">
        <f t="shared" si="0"/>
        <v>1021.4878199999999</v>
      </c>
      <c r="H152" s="2">
        <f t="shared" si="1"/>
        <v>9.0000000000145519E-2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120763</v>
      </c>
      <c r="D154" s="1">
        <f>'PR-RAS'!E158</f>
        <v>63513.62</v>
      </c>
      <c r="E154" s="1">
        <v>0</v>
      </c>
      <c r="F154" s="1">
        <v>0</v>
      </c>
      <c r="G154" s="2">
        <f t="shared" si="0"/>
        <v>37911.906719999999</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250521</v>
      </c>
      <c r="D155" s="1">
        <f>'PR-RAS'!E159</f>
        <v>130593.68</v>
      </c>
      <c r="E155" s="1">
        <v>0</v>
      </c>
      <c r="F155" s="1">
        <v>0</v>
      </c>
      <c r="G155" s="2">
        <f t="shared" si="0"/>
        <v>78803.087440000003</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250521</v>
      </c>
      <c r="D157" s="1">
        <f>'PR-RAS'!E161</f>
        <v>130593.68</v>
      </c>
      <c r="E157" s="1">
        <v>0</v>
      </c>
      <c r="F157" s="1">
        <v>0</v>
      </c>
      <c r="G157" s="2">
        <f t="shared" si="0"/>
        <v>79826.504159999997</v>
      </c>
      <c r="H157" s="2">
        <f t="shared" si="1"/>
        <v>0.32000000000698492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3364492</v>
      </c>
      <c r="D159" s="1">
        <f>'PR-RAS'!E163</f>
        <v>3024789.3699999996</v>
      </c>
      <c r="E159" s="1">
        <v>0</v>
      </c>
      <c r="F159" s="1">
        <v>0</v>
      </c>
      <c r="G159" s="2">
        <f t="shared" si="0"/>
        <v>1487423.1769199998</v>
      </c>
      <c r="H159" s="2">
        <f t="shared" si="1"/>
        <v>0.36999999964609742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102727</v>
      </c>
      <c r="D160" s="1">
        <f>'PR-RAS'!E164</f>
        <v>39600.53</v>
      </c>
      <c r="E160" s="1">
        <v>0</v>
      </c>
      <c r="F160" s="1">
        <v>0</v>
      </c>
      <c r="G160" s="2">
        <f t="shared" si="0"/>
        <v>28926.561539999999</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480</v>
      </c>
      <c r="D161" s="1">
        <f>'PR-RAS'!E165</f>
        <v>13850.07</v>
      </c>
      <c r="E161" s="1">
        <v>0</v>
      </c>
      <c r="F161" s="1">
        <v>0</v>
      </c>
      <c r="G161" s="2">
        <f t="shared" si="0"/>
        <v>4508.8224</v>
      </c>
      <c r="H161" s="2">
        <f t="shared" si="1"/>
        <v>6.9999999999708962E-2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98079</v>
      </c>
      <c r="D162" s="1">
        <f>'PR-RAS'!E166</f>
        <v>23150.46</v>
      </c>
      <c r="E162" s="1">
        <v>0</v>
      </c>
      <c r="F162" s="1">
        <v>0</v>
      </c>
      <c r="G162" s="2">
        <f t="shared" si="0"/>
        <v>23245.167119999998</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2150</v>
      </c>
      <c r="D163" s="1">
        <f>'PR-RAS'!E167</f>
        <v>2600</v>
      </c>
      <c r="E163" s="1">
        <v>0</v>
      </c>
      <c r="F163" s="1">
        <v>0</v>
      </c>
      <c r="G163" s="2">
        <f t="shared" si="0"/>
        <v>1190.7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2018</v>
      </c>
      <c r="D164" s="1">
        <f>'PR-RAS'!E168</f>
        <v>0</v>
      </c>
      <c r="E164" s="1">
        <v>0</v>
      </c>
      <c r="F164" s="1">
        <v>0</v>
      </c>
      <c r="G164" s="2">
        <f t="shared" si="0"/>
        <v>328.93400000000003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342275</v>
      </c>
      <c r="D165" s="1">
        <f>'PR-RAS'!E169</f>
        <v>416897.19</v>
      </c>
      <c r="E165" s="1">
        <v>0</v>
      </c>
      <c r="F165" s="1">
        <v>0</v>
      </c>
      <c r="G165" s="2">
        <f t="shared" si="0"/>
        <v>192875.37831999999</v>
      </c>
      <c r="H165" s="2">
        <f t="shared" si="1"/>
        <v>0.19000000000232831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23028</v>
      </c>
      <c r="D166" s="1">
        <f>'PR-RAS'!E170</f>
        <v>24507.55</v>
      </c>
      <c r="E166" s="1">
        <v>0</v>
      </c>
      <c r="F166" s="1">
        <v>0</v>
      </c>
      <c r="G166" s="2">
        <f t="shared" si="0"/>
        <v>11887.111500000001</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270006</v>
      </c>
      <c r="D168" s="1">
        <f>'PR-RAS'!E172</f>
        <v>379447.15</v>
      </c>
      <c r="E168" s="1">
        <v>0</v>
      </c>
      <c r="F168" s="1">
        <v>0</v>
      </c>
      <c r="G168" s="2">
        <f t="shared" si="0"/>
        <v>171826.35010000001</v>
      </c>
      <c r="H168" s="2">
        <f t="shared" si="1"/>
        <v>0.15000000002328306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42846</v>
      </c>
      <c r="D170" s="1">
        <f>'PR-RAS'!E174</f>
        <v>5498.74</v>
      </c>
      <c r="E170" s="1">
        <v>0</v>
      </c>
      <c r="F170" s="1">
        <v>0</v>
      </c>
      <c r="G170" s="2">
        <f t="shared" si="0"/>
        <v>9099.5481199999995</v>
      </c>
      <c r="H170" s="2">
        <f t="shared" si="1"/>
        <v>0.26000000000021828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6395</v>
      </c>
      <c r="D172" s="1">
        <f>'PR-RAS'!E176</f>
        <v>7443.75</v>
      </c>
      <c r="E172" s="1">
        <v>0</v>
      </c>
      <c r="F172" s="1">
        <v>0</v>
      </c>
      <c r="G172" s="2">
        <f t="shared" si="0"/>
        <v>3639.3075000000003</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2720770</v>
      </c>
      <c r="D173" s="1">
        <f>'PR-RAS'!E177</f>
        <v>2276731.13</v>
      </c>
      <c r="E173" s="1">
        <v>0</v>
      </c>
      <c r="F173" s="1">
        <v>0</v>
      </c>
      <c r="G173" s="2">
        <f t="shared" si="0"/>
        <v>1251167.9487199998</v>
      </c>
      <c r="H173" s="2">
        <f t="shared" si="1"/>
        <v>0.12999999988824129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37330</v>
      </c>
      <c r="D174" s="1">
        <f>'PR-RAS'!E178</f>
        <v>37460.85</v>
      </c>
      <c r="E174" s="1">
        <v>0</v>
      </c>
      <c r="F174" s="1">
        <v>0</v>
      </c>
      <c r="G174" s="2">
        <f t="shared" si="0"/>
        <v>19419.544099999999</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818559</v>
      </c>
      <c r="D175" s="1">
        <f>'PR-RAS'!E179</f>
        <v>420483.77</v>
      </c>
      <c r="E175" s="1">
        <v>0</v>
      </c>
      <c r="F175" s="1">
        <v>0</v>
      </c>
      <c r="G175" s="2">
        <f t="shared" si="0"/>
        <v>288757.61796</v>
      </c>
      <c r="H175" s="2">
        <f t="shared" si="1"/>
        <v>0.22999999998137355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177614</v>
      </c>
      <c r="D176" s="1">
        <f>'PR-RAS'!E180</f>
        <v>148855.5</v>
      </c>
      <c r="E176" s="1">
        <v>0</v>
      </c>
      <c r="F176" s="1">
        <v>0</v>
      </c>
      <c r="G176" s="2">
        <f t="shared" si="0"/>
        <v>83181.875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1242879</v>
      </c>
      <c r="D177" s="1">
        <f>'PR-RAS'!E181</f>
        <v>1129701.3</v>
      </c>
      <c r="E177" s="1">
        <v>0</v>
      </c>
      <c r="F177" s="1">
        <v>0</v>
      </c>
      <c r="G177" s="2">
        <f t="shared" si="0"/>
        <v>616401.56160000002</v>
      </c>
      <c r="H177" s="2">
        <f t="shared" si="1"/>
        <v>0.30000000004656613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59390.6</v>
      </c>
      <c r="E178" s="1">
        <v>0</v>
      </c>
      <c r="F178" s="1">
        <v>0</v>
      </c>
      <c r="G178" s="2">
        <f t="shared" si="0"/>
        <v>21024.272399999998</v>
      </c>
      <c r="H178" s="2">
        <f t="shared" si="1"/>
        <v>0.40000000000145519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72225</v>
      </c>
      <c r="D179" s="1">
        <f>'PR-RAS'!E183</f>
        <v>82071.039999999994</v>
      </c>
      <c r="E179" s="1">
        <v>0</v>
      </c>
      <c r="F179" s="1">
        <v>0</v>
      </c>
      <c r="G179" s="2">
        <f t="shared" si="0"/>
        <v>42073.340239999998</v>
      </c>
      <c r="H179" s="2">
        <f t="shared" si="1"/>
        <v>3.9999999993597157E-2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144809</v>
      </c>
      <c r="D180" s="1">
        <f>'PR-RAS'!E184</f>
        <v>124432.43</v>
      </c>
      <c r="E180" s="1">
        <v>0</v>
      </c>
      <c r="F180" s="1">
        <v>0</v>
      </c>
      <c r="G180" s="2">
        <f t="shared" si="0"/>
        <v>70467.620939999993</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54071</v>
      </c>
      <c r="D181" s="1">
        <f>'PR-RAS'!E185</f>
        <v>53565.51</v>
      </c>
      <c r="E181" s="1">
        <v>0</v>
      </c>
      <c r="F181" s="1">
        <v>0</v>
      </c>
      <c r="G181" s="2">
        <f t="shared" si="0"/>
        <v>29016.363600000001</v>
      </c>
      <c r="H181" s="2">
        <f t="shared" si="1"/>
        <v>0.48999999999796273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173283</v>
      </c>
      <c r="D182" s="1">
        <f>'PR-RAS'!E186</f>
        <v>220770.13</v>
      </c>
      <c r="E182" s="1">
        <v>0</v>
      </c>
      <c r="F182" s="1">
        <v>0</v>
      </c>
      <c r="G182" s="2">
        <f t="shared" si="0"/>
        <v>111283.01006</v>
      </c>
      <c r="H182" s="2">
        <f t="shared" si="1"/>
        <v>0.13000000000465661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198720</v>
      </c>
      <c r="D184" s="1">
        <f>'PR-RAS'!E188</f>
        <v>291560.52</v>
      </c>
      <c r="E184" s="1">
        <v>0</v>
      </c>
      <c r="F184" s="1">
        <v>0</v>
      </c>
      <c r="G184" s="2">
        <f t="shared" si="0"/>
        <v>143076.91032</v>
      </c>
      <c r="H184" s="2">
        <f t="shared" si="1"/>
        <v>0.47999999998137355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55320</v>
      </c>
      <c r="D185" s="1">
        <f>'PR-RAS'!E189</f>
        <v>150568</v>
      </c>
      <c r="E185" s="1">
        <v>0</v>
      </c>
      <c r="F185" s="1">
        <v>0</v>
      </c>
      <c r="G185" s="2">
        <f t="shared" si="0"/>
        <v>65587.903999999995</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35269</v>
      </c>
      <c r="D186" s="1">
        <f>'PR-RAS'!E190</f>
        <v>32718.7</v>
      </c>
      <c r="E186" s="1">
        <v>0</v>
      </c>
      <c r="F186" s="1">
        <v>0</v>
      </c>
      <c r="G186" s="2">
        <f t="shared" si="0"/>
        <v>18630.683999999997</v>
      </c>
      <c r="H186" s="2">
        <f t="shared" si="1"/>
        <v>0.2999999999992724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14230</v>
      </c>
      <c r="D187" s="1">
        <f>'PR-RAS'!E191</f>
        <v>42451.56</v>
      </c>
      <c r="E187" s="1">
        <v>0</v>
      </c>
      <c r="F187" s="1">
        <v>0</v>
      </c>
      <c r="G187" s="2">
        <f t="shared" si="0"/>
        <v>18438.760319999998</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5000</v>
      </c>
      <c r="D188" s="1">
        <f>'PR-RAS'!E192</f>
        <v>0</v>
      </c>
      <c r="E188" s="1">
        <v>0</v>
      </c>
      <c r="F188" s="1">
        <v>0</v>
      </c>
      <c r="G188" s="2">
        <f t="shared" si="0"/>
        <v>935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150</v>
      </c>
      <c r="D189" s="1">
        <f>'PR-RAS'!E193</f>
        <v>0</v>
      </c>
      <c r="E189" s="1">
        <v>0</v>
      </c>
      <c r="F189" s="1">
        <v>0</v>
      </c>
      <c r="G189" s="2">
        <f t="shared" si="0"/>
        <v>28.2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88751</v>
      </c>
      <c r="D191" s="1">
        <f>'PR-RAS'!E195</f>
        <v>65822.259999999995</v>
      </c>
      <c r="E191" s="1">
        <v>0</v>
      </c>
      <c r="F191" s="1">
        <v>0</v>
      </c>
      <c r="G191" s="2">
        <f t="shared" si="0"/>
        <v>41875.148799999995</v>
      </c>
      <c r="H191" s="2">
        <f t="shared" si="1"/>
        <v>0.25999999999476131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371048</v>
      </c>
      <c r="D192" s="1">
        <f>'PR-RAS'!E196</f>
        <v>124069.16999999998</v>
      </c>
      <c r="E192" s="1">
        <v>0</v>
      </c>
      <c r="F192" s="1">
        <v>0</v>
      </c>
      <c r="G192" s="2">
        <f t="shared" si="0"/>
        <v>118264.59093999999</v>
      </c>
      <c r="H192" s="2">
        <f t="shared" si="1"/>
        <v>0.16999999998370185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122047</v>
      </c>
      <c r="D198" s="1">
        <f>'PR-RAS'!E202</f>
        <v>100992.93</v>
      </c>
      <c r="E198" s="1">
        <v>0</v>
      </c>
      <c r="F198" s="1">
        <v>0</v>
      </c>
      <c r="G198" s="2">
        <f t="shared" si="0"/>
        <v>63834.473420000002</v>
      </c>
      <c r="H198" s="2">
        <f t="shared" si="1"/>
        <v>7.0000000006984919E-2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122047</v>
      </c>
      <c r="D201" s="1">
        <f>'PR-RAS'!E205</f>
        <v>100992.93</v>
      </c>
      <c r="E201" s="1">
        <v>0</v>
      </c>
      <c r="F201" s="1">
        <v>0</v>
      </c>
      <c r="G201" s="2">
        <f t="shared" si="0"/>
        <v>64806.572</v>
      </c>
      <c r="H201" s="2">
        <f t="shared" si="1"/>
        <v>7.0000000006984919E-2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249001</v>
      </c>
      <c r="D206" s="1">
        <f>'PR-RAS'!E210</f>
        <v>23076.239999999998</v>
      </c>
      <c r="E206" s="1">
        <v>0</v>
      </c>
      <c r="F206" s="1">
        <v>0</v>
      </c>
      <c r="G206" s="2">
        <f t="shared" si="0"/>
        <v>60506.463399999993</v>
      </c>
      <c r="H206" s="2">
        <f t="shared" si="1"/>
        <v>0.23999999999796273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21644</v>
      </c>
      <c r="D207" s="1">
        <f>'PR-RAS'!E211</f>
        <v>13011.56</v>
      </c>
      <c r="E207" s="1">
        <v>0</v>
      </c>
      <c r="F207" s="1">
        <v>0</v>
      </c>
      <c r="G207" s="2">
        <f t="shared" si="0"/>
        <v>9819.4267199999977</v>
      </c>
      <c r="H207" s="2">
        <f t="shared" si="1"/>
        <v>0.44000000000050932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227357</v>
      </c>
      <c r="D210" s="1">
        <f>'PR-RAS'!E214</f>
        <v>10064.68</v>
      </c>
      <c r="E210" s="1">
        <v>0</v>
      </c>
      <c r="F210" s="1">
        <v>0</v>
      </c>
      <c r="G210" s="2">
        <f t="shared" si="0"/>
        <v>51724.649239999992</v>
      </c>
      <c r="H210" s="2">
        <f t="shared" si="1"/>
        <v>0.31999999999970896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742218.81</v>
      </c>
      <c r="E211" s="1">
        <v>0</v>
      </c>
      <c r="F211" s="1">
        <v>0</v>
      </c>
      <c r="G211" s="2">
        <f t="shared" si="0"/>
        <v>311731.90020000003</v>
      </c>
      <c r="H211" s="2">
        <f t="shared" si="1"/>
        <v>0.18999999994412065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603570</v>
      </c>
      <c r="E215" s="1">
        <v>0</v>
      </c>
      <c r="F215" s="1">
        <v>0</v>
      </c>
      <c r="G215" s="2">
        <f t="shared" si="0"/>
        <v>258327.96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603570</v>
      </c>
      <c r="E218" s="1">
        <v>0</v>
      </c>
      <c r="F218" s="1">
        <v>0</v>
      </c>
      <c r="G218" s="2">
        <f t="shared" si="0"/>
        <v>261949.38</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138648.81</v>
      </c>
      <c r="E219" s="1">
        <v>0</v>
      </c>
      <c r="F219" s="1">
        <v>0</v>
      </c>
      <c r="G219" s="2">
        <f t="shared" si="0"/>
        <v>60450.881159999997</v>
      </c>
      <c r="H219" s="2">
        <f t="shared" si="1"/>
        <v>0.19000000000232831</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779465</v>
      </c>
      <c r="D220" s="1">
        <f>'PR-RAS'!E224</f>
        <v>459405.19999999995</v>
      </c>
      <c r="E220" s="1">
        <v>0</v>
      </c>
      <c r="F220" s="1">
        <v>0</v>
      </c>
      <c r="G220" s="2">
        <f t="shared" si="0"/>
        <v>371922.3126</v>
      </c>
      <c r="H220" s="2">
        <f t="shared" si="1"/>
        <v>0.19999999995343387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51865</v>
      </c>
      <c r="D227" s="1">
        <f>'PR-RAS'!E231</f>
        <v>0</v>
      </c>
      <c r="E227" s="1">
        <v>0</v>
      </c>
      <c r="F227" s="1">
        <v>0</v>
      </c>
      <c r="G227" s="2">
        <f t="shared" si="0"/>
        <v>11721.49</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2617</v>
      </c>
      <c r="D228" s="1">
        <f>'PR-RAS'!E232</f>
        <v>0</v>
      </c>
      <c r="E228" s="1">
        <v>0</v>
      </c>
      <c r="F228" s="1">
        <v>0</v>
      </c>
      <c r="G228" s="2">
        <f t="shared" si="0"/>
        <v>594.05899999999997</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49248</v>
      </c>
      <c r="D229" s="1">
        <f>'PR-RAS'!E233</f>
        <v>0</v>
      </c>
      <c r="E229" s="1">
        <v>0</v>
      </c>
      <c r="F229" s="1">
        <v>0</v>
      </c>
      <c r="G229" s="2">
        <f t="shared" si="0"/>
        <v>11228.544</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151652.97</v>
      </c>
      <c r="E232" s="1">
        <v>0</v>
      </c>
      <c r="F232" s="1">
        <v>0</v>
      </c>
      <c r="G232" s="2">
        <f t="shared" si="0"/>
        <v>70063.67214000001</v>
      </c>
      <c r="H232" s="2">
        <f t="shared" si="1"/>
        <v>2.9999999998835847E-2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151652.97</v>
      </c>
      <c r="E233" s="1">
        <v>0</v>
      </c>
      <c r="F233" s="1">
        <v>0</v>
      </c>
      <c r="G233" s="2">
        <f t="shared" si="0"/>
        <v>70366.978080000001</v>
      </c>
      <c r="H233" s="2">
        <f t="shared" si="1"/>
        <v>2.9999999998835847E-2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727600</v>
      </c>
      <c r="D236" s="1">
        <f>'PR-RAS'!E240</f>
        <v>0</v>
      </c>
      <c r="E236" s="1">
        <v>0</v>
      </c>
      <c r="F236" s="1">
        <v>0</v>
      </c>
      <c r="G236" s="2">
        <f t="shared" si="0"/>
        <v>170986</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727600</v>
      </c>
      <c r="D237" s="1">
        <f>'PR-RAS'!E241</f>
        <v>0</v>
      </c>
      <c r="E237" s="1">
        <v>0</v>
      </c>
      <c r="F237" s="1">
        <v>0</v>
      </c>
      <c r="G237" s="2">
        <f t="shared" si="0"/>
        <v>171713.59999999998</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118534.15</v>
      </c>
      <c r="E240" s="1">
        <v>0</v>
      </c>
      <c r="F240" s="1">
        <v>0</v>
      </c>
      <c r="G240" s="2">
        <f t="shared" si="0"/>
        <v>56659.323699999994</v>
      </c>
      <c r="H240" s="2">
        <f t="shared" si="1"/>
        <v>0.14999999999417923</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118534.15</v>
      </c>
      <c r="E241" s="1">
        <v>0</v>
      </c>
      <c r="F241" s="1">
        <v>0</v>
      </c>
      <c r="G241" s="2">
        <f t="shared" si="0"/>
        <v>56896.391999999993</v>
      </c>
      <c r="H241" s="2">
        <f t="shared" si="1"/>
        <v>0.14999999999417923</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189218.08</v>
      </c>
      <c r="E243" s="1">
        <v>0</v>
      </c>
      <c r="F243" s="1">
        <v>0</v>
      </c>
      <c r="G243" s="2">
        <f t="shared" si="0"/>
        <v>91581.550719999985</v>
      </c>
      <c r="H243" s="2">
        <f t="shared" si="1"/>
        <v>7.9999999987194315E-2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189218.08</v>
      </c>
      <c r="E246" s="1">
        <v>0</v>
      </c>
      <c r="F246" s="1">
        <v>0</v>
      </c>
      <c r="G246" s="2">
        <f t="shared" si="0"/>
        <v>92716.859199999992</v>
      </c>
      <c r="H246" s="2">
        <f t="shared" si="1"/>
        <v>7.9999999987194315E-2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588233</v>
      </c>
      <c r="D248" s="1">
        <f>'PR-RAS'!E252</f>
        <v>678358.95</v>
      </c>
      <c r="E248" s="1">
        <v>0</v>
      </c>
      <c r="F248" s="1">
        <v>0</v>
      </c>
      <c r="G248" s="2">
        <f t="shared" si="0"/>
        <v>480402.87229999999</v>
      </c>
      <c r="H248" s="2">
        <f t="shared" si="1"/>
        <v>5.0000000046566129E-2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588233</v>
      </c>
      <c r="D255" s="1">
        <f>'PR-RAS'!E259</f>
        <v>678358.95</v>
      </c>
      <c r="E255" s="1">
        <v>0</v>
      </c>
      <c r="F255" s="1">
        <v>0</v>
      </c>
      <c r="G255" s="2">
        <f t="shared" si="0"/>
        <v>494017.52859999996</v>
      </c>
      <c r="H255" s="2">
        <f t="shared" si="1"/>
        <v>5.0000000046566129E-2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588233</v>
      </c>
      <c r="D256" s="1">
        <f>'PR-RAS'!E260</f>
        <v>678358.95</v>
      </c>
      <c r="E256" s="1">
        <v>0</v>
      </c>
      <c r="F256" s="1">
        <v>0</v>
      </c>
      <c r="G256" s="2">
        <f t="shared" si="0"/>
        <v>495962.47949999996</v>
      </c>
      <c r="H256" s="2">
        <f t="shared" si="1"/>
        <v>5.0000000046566129E-2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3252268</v>
      </c>
      <c r="D259" s="1">
        <f>'PR-RAS'!E263</f>
        <v>4735095.18</v>
      </c>
      <c r="E259" s="1">
        <v>0</v>
      </c>
      <c r="F259" s="1">
        <v>0</v>
      </c>
      <c r="G259" s="2">
        <f t="shared" si="0"/>
        <v>3282394.2568799998</v>
      </c>
      <c r="H259" s="2">
        <f t="shared" si="1"/>
        <v>0.17999999970197678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2462393</v>
      </c>
      <c r="D260" s="1">
        <f>'PR-RAS'!E264</f>
        <v>2492095.1800000002</v>
      </c>
      <c r="E260" s="1">
        <v>0</v>
      </c>
      <c r="F260" s="1">
        <v>0</v>
      </c>
      <c r="G260" s="2">
        <f t="shared" si="0"/>
        <v>1928665.09024</v>
      </c>
      <c r="H260" s="2">
        <f t="shared" si="1"/>
        <v>0.18000000016763806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2462393</v>
      </c>
      <c r="D261" s="1">
        <f>'PR-RAS'!E265</f>
        <v>2492095.1800000002</v>
      </c>
      <c r="E261" s="1">
        <v>0</v>
      </c>
      <c r="F261" s="1">
        <v>0</v>
      </c>
      <c r="G261" s="2">
        <f t="shared" si="0"/>
        <v>1936111.6736000001</v>
      </c>
      <c r="H261" s="2">
        <f t="shared" si="1"/>
        <v>0.18000000016763806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582000</v>
      </c>
      <c r="D264" s="1">
        <f>'PR-RAS'!E268</f>
        <v>2243000</v>
      </c>
      <c r="E264" s="1">
        <v>0</v>
      </c>
      <c r="F264" s="1">
        <v>0</v>
      </c>
      <c r="G264" s="2">
        <f t="shared" si="0"/>
        <v>1332884</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582000</v>
      </c>
      <c r="D265" s="1">
        <f>'PR-RAS'!E269</f>
        <v>2243000</v>
      </c>
      <c r="E265" s="1">
        <v>0</v>
      </c>
      <c r="F265" s="1">
        <v>0</v>
      </c>
      <c r="G265" s="2">
        <f t="shared" ref="G265:G521" si="8">(B265/1000)*(C265*1+D265*2)</f>
        <v>1337952</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50000</v>
      </c>
      <c r="D269" s="1">
        <f>'PR-RAS'!E273</f>
        <v>0</v>
      </c>
      <c r="E269" s="1">
        <v>0</v>
      </c>
      <c r="F269" s="1">
        <v>0</v>
      </c>
      <c r="G269" s="2">
        <f t="shared" si="8"/>
        <v>13400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50000</v>
      </c>
      <c r="D270" s="1">
        <f>'PR-RAS'!E274</f>
        <v>0</v>
      </c>
      <c r="E270" s="1">
        <v>0</v>
      </c>
      <c r="F270" s="1">
        <v>0</v>
      </c>
      <c r="G270" s="2">
        <f t="shared" si="8"/>
        <v>13450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157875</v>
      </c>
      <c r="D275" s="1">
        <f>'PR-RAS'!E279</f>
        <v>0</v>
      </c>
      <c r="E275" s="1">
        <v>0</v>
      </c>
      <c r="F275" s="1">
        <v>0</v>
      </c>
      <c r="G275" s="2">
        <f t="shared" si="8"/>
        <v>43257.75</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157875</v>
      </c>
      <c r="D276" s="1">
        <f>'PR-RAS'!E280</f>
        <v>0</v>
      </c>
      <c r="E276" s="1">
        <v>0</v>
      </c>
      <c r="F276" s="1">
        <v>0</v>
      </c>
      <c r="G276" s="2">
        <f t="shared" si="8"/>
        <v>43415.625</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10329284</v>
      </c>
      <c r="D285" s="1">
        <f>'PR-RAS'!E289</f>
        <v>11571568.65</v>
      </c>
      <c r="E285" s="1">
        <v>0</v>
      </c>
      <c r="F285" s="1">
        <v>0</v>
      </c>
      <c r="G285" s="2">
        <f t="shared" si="8"/>
        <v>9506167.6491999999</v>
      </c>
      <c r="H285" s="2">
        <f t="shared" si="9"/>
        <v>0.34999999962747097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3978028</v>
      </c>
      <c r="D286" s="1">
        <f>'PR-RAS'!E290</f>
        <v>4563332.5499999989</v>
      </c>
      <c r="E286" s="1">
        <v>0</v>
      </c>
      <c r="F286" s="1">
        <v>0</v>
      </c>
      <c r="G286" s="2">
        <f t="shared" si="8"/>
        <v>3734837.533499999</v>
      </c>
      <c r="H286" s="2">
        <f t="shared" si="9"/>
        <v>0.45000000111758709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11046296</v>
      </c>
      <c r="D288" s="1">
        <f>'PR-RAS'!E292</f>
        <v>8038910.3200000003</v>
      </c>
      <c r="E288" s="1">
        <v>0</v>
      </c>
      <c r="F288" s="1">
        <v>0</v>
      </c>
      <c r="G288" s="2">
        <f t="shared" si="8"/>
        <v>7784621.4756799992</v>
      </c>
      <c r="H288" s="2">
        <f t="shared" si="9"/>
        <v>0.32000000029802322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2685412</v>
      </c>
      <c r="D290" s="1">
        <f>'PR-RAS'!E294</f>
        <v>1842716.54</v>
      </c>
      <c r="E290" s="1">
        <v>0</v>
      </c>
      <c r="F290" s="1">
        <v>0</v>
      </c>
      <c r="G290" s="2">
        <f t="shared" si="8"/>
        <v>1841174.2281199999</v>
      </c>
      <c r="H290" s="2">
        <f t="shared" si="9"/>
        <v>0.4599999999627471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144854</v>
      </c>
      <c r="D293" s="1">
        <f>'PR-RAS'!E298</f>
        <v>175555.11000000002</v>
      </c>
      <c r="E293" s="1">
        <v>0</v>
      </c>
      <c r="F293" s="1">
        <v>0</v>
      </c>
      <c r="G293" s="2">
        <f t="shared" si="8"/>
        <v>144821.55223999999</v>
      </c>
      <c r="H293" s="2">
        <f t="shared" si="9"/>
        <v>0.11000000001513399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129034</v>
      </c>
      <c r="D294" s="1">
        <f>'PR-RAS'!E299</f>
        <v>158981.29</v>
      </c>
      <c r="E294" s="1">
        <v>0</v>
      </c>
      <c r="F294" s="1">
        <v>0</v>
      </c>
      <c r="G294" s="2">
        <f t="shared" si="8"/>
        <v>130969.99794</v>
      </c>
      <c r="H294" s="2">
        <f t="shared" si="9"/>
        <v>0.29000000000814907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129034</v>
      </c>
      <c r="D295" s="1">
        <f>'PR-RAS'!E300</f>
        <v>158981.29</v>
      </c>
      <c r="E295" s="1">
        <v>0</v>
      </c>
      <c r="F295" s="1">
        <v>0</v>
      </c>
      <c r="G295" s="2">
        <f t="shared" si="8"/>
        <v>131416.99452000001</v>
      </c>
      <c r="H295" s="2">
        <f t="shared" si="9"/>
        <v>0.29000000000814907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129034</v>
      </c>
      <c r="D296" s="1">
        <f>'PR-RAS'!E301</f>
        <v>158981.29</v>
      </c>
      <c r="E296" s="1">
        <v>0</v>
      </c>
      <c r="F296" s="1">
        <v>0</v>
      </c>
      <c r="G296" s="2">
        <f t="shared" si="8"/>
        <v>131863.99109999998</v>
      </c>
      <c r="H296" s="2">
        <f t="shared" si="9"/>
        <v>0.29000000000814907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15820</v>
      </c>
      <c r="D306" s="1">
        <f>'PR-RAS'!E311</f>
        <v>16573.82</v>
      </c>
      <c r="E306" s="1">
        <v>0</v>
      </c>
      <c r="F306" s="1">
        <v>0</v>
      </c>
      <c r="G306" s="2">
        <f t="shared" si="8"/>
        <v>14935.1302</v>
      </c>
      <c r="H306" s="2">
        <f t="shared" si="9"/>
        <v>0.18000000000029104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15820</v>
      </c>
      <c r="D307" s="1">
        <f>'PR-RAS'!E312</f>
        <v>14083.82</v>
      </c>
      <c r="E307" s="1">
        <v>0</v>
      </c>
      <c r="F307" s="1">
        <v>0</v>
      </c>
      <c r="G307" s="2">
        <f t="shared" si="8"/>
        <v>13460.217839999999</v>
      </c>
      <c r="H307" s="2">
        <f t="shared" si="9"/>
        <v>0.18000000000029104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15820</v>
      </c>
      <c r="D308" s="1">
        <f>'PR-RAS'!E313</f>
        <v>14083.82</v>
      </c>
      <c r="E308" s="1">
        <v>0</v>
      </c>
      <c r="F308" s="1">
        <v>0</v>
      </c>
      <c r="G308" s="2">
        <f t="shared" si="8"/>
        <v>13504.205479999999</v>
      </c>
      <c r="H308" s="2">
        <f t="shared" si="9"/>
        <v>0.18000000000029104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2490</v>
      </c>
      <c r="E321" s="1">
        <v>0</v>
      </c>
      <c r="F321" s="1">
        <v>0</v>
      </c>
      <c r="G321" s="2">
        <f t="shared" si="8"/>
        <v>1593.6000000000001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2490</v>
      </c>
      <c r="E322" s="1">
        <v>0</v>
      </c>
      <c r="F322" s="1">
        <v>0</v>
      </c>
      <c r="G322" s="2">
        <f t="shared" si="8"/>
        <v>1598.58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2184388</v>
      </c>
      <c r="D345" s="1">
        <f>'PR-RAS'!E350</f>
        <v>1390808.15</v>
      </c>
      <c r="E345" s="1">
        <v>0</v>
      </c>
      <c r="F345" s="1">
        <v>0</v>
      </c>
      <c r="G345" s="2">
        <f t="shared" si="8"/>
        <v>1708305.4791999997</v>
      </c>
      <c r="H345" s="2">
        <f t="shared" si="9"/>
        <v>0.14999999990686774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1884339</v>
      </c>
      <c r="D358" s="1">
        <f>'PR-RAS'!E363</f>
        <v>1390808.15</v>
      </c>
      <c r="E358" s="1">
        <v>0</v>
      </c>
      <c r="F358" s="1">
        <v>0</v>
      </c>
      <c r="G358" s="2">
        <f t="shared" si="8"/>
        <v>1665746.0421</v>
      </c>
      <c r="H358" s="2">
        <f t="shared" si="9"/>
        <v>0.14999999990686774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1452673</v>
      </c>
      <c r="D359" s="1">
        <f>'PR-RAS'!E364</f>
        <v>1197390</v>
      </c>
      <c r="E359" s="1">
        <v>0</v>
      </c>
      <c r="F359" s="1">
        <v>0</v>
      </c>
      <c r="G359" s="2">
        <f t="shared" si="8"/>
        <v>1377388.1739999999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90000</v>
      </c>
      <c r="D360" s="1">
        <f>'PR-RAS'!E365</f>
        <v>32099.82</v>
      </c>
      <c r="E360" s="1">
        <v>0</v>
      </c>
      <c r="F360" s="1">
        <v>0</v>
      </c>
      <c r="G360" s="2">
        <f t="shared" si="8"/>
        <v>55357.670760000001</v>
      </c>
      <c r="H360" s="2">
        <f t="shared" si="9"/>
        <v>0.18000000000029104</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1362673</v>
      </c>
      <c r="D362" s="1">
        <f>'PR-RAS'!E367</f>
        <v>472851.09</v>
      </c>
      <c r="E362" s="1">
        <v>0</v>
      </c>
      <c r="F362" s="1">
        <v>0</v>
      </c>
      <c r="G362" s="2">
        <f t="shared" si="8"/>
        <v>833323.43998000002</v>
      </c>
      <c r="H362" s="2">
        <f t="shared" si="9"/>
        <v>9.0000000025611371E-2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692439.09</v>
      </c>
      <c r="E363" s="1">
        <v>0</v>
      </c>
      <c r="F363" s="1">
        <v>0</v>
      </c>
      <c r="G363" s="2">
        <f t="shared" si="8"/>
        <v>501325.90115999995</v>
      </c>
      <c r="H363" s="2">
        <f t="shared" si="9"/>
        <v>8.999999996740371E-2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279291</v>
      </c>
      <c r="D364" s="1">
        <f>'PR-RAS'!E369</f>
        <v>47808.15</v>
      </c>
      <c r="E364" s="1">
        <v>0</v>
      </c>
      <c r="F364" s="1">
        <v>0</v>
      </c>
      <c r="G364" s="2">
        <f t="shared" si="8"/>
        <v>136091.3499</v>
      </c>
      <c r="H364" s="2">
        <f t="shared" si="9"/>
        <v>0.15000000000145519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9250</v>
      </c>
      <c r="D365" s="1">
        <f>'PR-RAS'!E370</f>
        <v>0</v>
      </c>
      <c r="E365" s="1">
        <v>0</v>
      </c>
      <c r="F365" s="1">
        <v>0</v>
      </c>
      <c r="G365" s="2">
        <f t="shared" si="8"/>
        <v>3367</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6712</v>
      </c>
      <c r="D367" s="1">
        <f>'PR-RAS'!E372</f>
        <v>0</v>
      </c>
      <c r="E367" s="1">
        <v>0</v>
      </c>
      <c r="F367" s="1">
        <v>0</v>
      </c>
      <c r="G367" s="2">
        <f t="shared" si="8"/>
        <v>2456.5920000000001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263329</v>
      </c>
      <c r="D371" s="1">
        <f>'PR-RAS'!E376</f>
        <v>47808.15</v>
      </c>
      <c r="E371" s="1">
        <v>0</v>
      </c>
      <c r="F371" s="1">
        <v>0</v>
      </c>
      <c r="G371" s="2">
        <f t="shared" si="8"/>
        <v>132809.761</v>
      </c>
      <c r="H371" s="2">
        <f t="shared" si="9"/>
        <v>0.15000000000145519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152375</v>
      </c>
      <c r="D386" s="1">
        <f>'PR-RAS'!E391</f>
        <v>145610</v>
      </c>
      <c r="E386" s="1">
        <v>0</v>
      </c>
      <c r="F386" s="1">
        <v>0</v>
      </c>
      <c r="G386" s="2">
        <f t="shared" si="8"/>
        <v>170784.07500000001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128500</v>
      </c>
      <c r="D389" s="1">
        <f>'PR-RAS'!E394</f>
        <v>48750</v>
      </c>
      <c r="E389" s="1">
        <v>0</v>
      </c>
      <c r="F389" s="1">
        <v>0</v>
      </c>
      <c r="G389" s="2">
        <f t="shared" si="8"/>
        <v>87688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23875</v>
      </c>
      <c r="D390" s="1">
        <f>'PR-RAS'!E395</f>
        <v>96860</v>
      </c>
      <c r="E390" s="1">
        <v>0</v>
      </c>
      <c r="F390" s="1">
        <v>0</v>
      </c>
      <c r="G390" s="2">
        <f t="shared" si="8"/>
        <v>84644.455000000002</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300049</v>
      </c>
      <c r="D397" s="1">
        <f>'PR-RAS'!E402</f>
        <v>0</v>
      </c>
      <c r="E397" s="1">
        <v>0</v>
      </c>
      <c r="F397" s="1">
        <v>0</v>
      </c>
      <c r="G397" s="2">
        <f t="shared" si="8"/>
        <v>118819.40400000001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158519</v>
      </c>
      <c r="D398" s="1">
        <f>'PR-RAS'!E403</f>
        <v>0</v>
      </c>
      <c r="E398" s="1">
        <v>0</v>
      </c>
      <c r="F398" s="1">
        <v>0</v>
      </c>
      <c r="G398" s="2">
        <f t="shared" si="8"/>
        <v>62932.043000000005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141530</v>
      </c>
      <c r="D401" s="1">
        <f>'PR-RAS'!E406</f>
        <v>0</v>
      </c>
      <c r="E401" s="1">
        <v>0</v>
      </c>
      <c r="F401" s="1">
        <v>0</v>
      </c>
      <c r="G401" s="2">
        <f t="shared" si="8"/>
        <v>56612</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2039534</v>
      </c>
      <c r="D403" s="1">
        <f>'PR-RAS'!E408</f>
        <v>1215253.0399999998</v>
      </c>
      <c r="E403" s="1">
        <v>0</v>
      </c>
      <c r="F403" s="1">
        <v>0</v>
      </c>
      <c r="G403" s="2">
        <f t="shared" si="8"/>
        <v>1796956.1121600003</v>
      </c>
      <c r="H403" s="2">
        <f t="shared" si="9"/>
        <v>3.9999999804422259E-2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9242041</v>
      </c>
      <c r="D405" s="1">
        <f>'PR-RAS'!E410</f>
        <v>10715629.220000001</v>
      </c>
      <c r="E405" s="1">
        <v>0</v>
      </c>
      <c r="F405" s="1">
        <v>0</v>
      </c>
      <c r="G405" s="2">
        <f t="shared" si="8"/>
        <v>12392012.973760001</v>
      </c>
      <c r="H405" s="2">
        <f t="shared" si="9"/>
        <v>0.22000000067055225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161471.29</v>
      </c>
      <c r="E406" s="1">
        <v>0</v>
      </c>
      <c r="F406" s="1">
        <v>0</v>
      </c>
      <c r="G406" s="2">
        <f t="shared" si="8"/>
        <v>130791.74490000002</v>
      </c>
      <c r="H406" s="2">
        <f t="shared" si="9"/>
        <v>0.29000000000814907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14452166</v>
      </c>
      <c r="D407" s="1">
        <f>'PR-RAS'!E412</f>
        <v>16310456.309999999</v>
      </c>
      <c r="E407" s="1">
        <v>0</v>
      </c>
      <c r="F407" s="1">
        <v>0</v>
      </c>
      <c r="G407" s="2">
        <f t="shared" si="8"/>
        <v>19111669.919720002</v>
      </c>
      <c r="H407" s="2">
        <f t="shared" si="9"/>
        <v>0.30999999865889549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12513672</v>
      </c>
      <c r="D408" s="1">
        <f>'PR-RAS'!E413</f>
        <v>12962376.800000001</v>
      </c>
      <c r="E408" s="1">
        <v>0</v>
      </c>
      <c r="F408" s="1">
        <v>0</v>
      </c>
      <c r="G408" s="2">
        <f t="shared" si="8"/>
        <v>15644439.2192</v>
      </c>
      <c r="H408" s="2">
        <f t="shared" si="9"/>
        <v>0.19999999925494194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1938494</v>
      </c>
      <c r="D409" s="1">
        <f>'PR-RAS'!E414</f>
        <v>3348079.5099999979</v>
      </c>
      <c r="E409" s="1">
        <v>0</v>
      </c>
      <c r="F409" s="1">
        <v>0</v>
      </c>
      <c r="G409" s="2">
        <f t="shared" si="8"/>
        <v>3522938.432159998</v>
      </c>
      <c r="H409" s="2">
        <f t="shared" si="9"/>
        <v>0.49000000208616257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1804255</v>
      </c>
      <c r="D411" s="1">
        <f>'PR-RAS'!E416</f>
        <v>0</v>
      </c>
      <c r="E411" s="1">
        <v>0</v>
      </c>
      <c r="F411" s="1">
        <v>0</v>
      </c>
      <c r="G411" s="2">
        <f t="shared" si="8"/>
        <v>739744.54999999993</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2676718.9000000004</v>
      </c>
      <c r="E412" s="1">
        <v>0</v>
      </c>
      <c r="F412" s="1">
        <v>0</v>
      </c>
      <c r="G412" s="2">
        <f t="shared" si="8"/>
        <v>2200262.9358000001</v>
      </c>
      <c r="H412" s="2">
        <f t="shared" si="9"/>
        <v>9.999999962747097E-2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2685412</v>
      </c>
      <c r="D413" s="1">
        <f>'PR-RAS'!E418</f>
        <v>2004187.83</v>
      </c>
      <c r="E413" s="1">
        <v>0</v>
      </c>
      <c r="F413" s="1">
        <v>0</v>
      </c>
      <c r="G413" s="2">
        <f t="shared" si="8"/>
        <v>2757840.5159199997</v>
      </c>
      <c r="H413" s="2">
        <f t="shared" si="9"/>
        <v>0.16999999992549419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772710</v>
      </c>
      <c r="D522" s="1">
        <f>'PR-RAS'!E528</f>
        <v>772880.33</v>
      </c>
      <c r="E522" s="1">
        <v>0</v>
      </c>
      <c r="F522" s="1">
        <v>0</v>
      </c>
      <c r="G522" s="2">
        <f t="shared" ref="G522:G809" si="10">(B522/1000)*(C522*1+D522*2)</f>
        <v>1207923.21386</v>
      </c>
      <c r="H522" s="2">
        <f t="shared" ref="H522:H809" si="11">ABS(C522-ROUND(C522,0))+ABS(D522-ROUND(D522,0))</f>
        <v>0.32999999995809048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772710</v>
      </c>
      <c r="D587" s="1">
        <f>'PR-RAS'!E593</f>
        <v>772880.33</v>
      </c>
      <c r="E587" s="1">
        <v>0</v>
      </c>
      <c r="F587" s="1">
        <v>0</v>
      </c>
      <c r="G587" s="2">
        <f t="shared" si="10"/>
        <v>1358623.8067600001</v>
      </c>
      <c r="H587" s="2">
        <f t="shared" si="11"/>
        <v>0.32999999995809048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772710</v>
      </c>
      <c r="D599" s="1">
        <f>'PR-RAS'!E605</f>
        <v>772880.33</v>
      </c>
      <c r="E599" s="1">
        <v>0</v>
      </c>
      <c r="F599" s="1">
        <v>0</v>
      </c>
      <c r="G599" s="2">
        <f t="shared" si="10"/>
        <v>1386445.45468</v>
      </c>
      <c r="H599" s="2">
        <f t="shared" si="11"/>
        <v>0.32999999995809048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772710</v>
      </c>
      <c r="D600" s="1">
        <f>'PR-RAS'!E606</f>
        <v>772880.33</v>
      </c>
      <c r="E600" s="1">
        <v>0</v>
      </c>
      <c r="F600" s="1">
        <v>0</v>
      </c>
      <c r="G600" s="2">
        <f t="shared" si="10"/>
        <v>1388763.9253400001</v>
      </c>
      <c r="H600" s="2">
        <f t="shared" si="11"/>
        <v>0.32999999995809048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772710</v>
      </c>
      <c r="D630" s="1">
        <f>'PR-RAS'!E636</f>
        <v>772880.33</v>
      </c>
      <c r="E630" s="1">
        <v>0</v>
      </c>
      <c r="F630" s="1">
        <v>0</v>
      </c>
      <c r="G630" s="2">
        <f t="shared" si="10"/>
        <v>1458318.0451400001</v>
      </c>
      <c r="H630" s="2">
        <f t="shared" si="11"/>
        <v>0.32999999995809048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1543489</v>
      </c>
      <c r="D632" s="1">
        <f>'PR-RAS'!E638</f>
        <v>0</v>
      </c>
      <c r="E632" s="1">
        <v>0</v>
      </c>
      <c r="F632" s="1">
        <v>0</v>
      </c>
      <c r="G632" s="2">
        <f t="shared" si="10"/>
        <v>973941.55900000001</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14452166</v>
      </c>
      <c r="D633" s="1">
        <f>'PR-RAS'!E639</f>
        <v>16310456.309999999</v>
      </c>
      <c r="E633" s="1">
        <v>0</v>
      </c>
      <c r="F633" s="1">
        <v>0</v>
      </c>
      <c r="G633" s="2">
        <f t="shared" si="10"/>
        <v>29750185.68784</v>
      </c>
      <c r="H633" s="2">
        <f t="shared" si="11"/>
        <v>0.30999999865889549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13286382</v>
      </c>
      <c r="D634" s="1">
        <f>'PR-RAS'!E640</f>
        <v>13735257.130000001</v>
      </c>
      <c r="E634" s="1">
        <v>0</v>
      </c>
      <c r="F634" s="1">
        <v>0</v>
      </c>
      <c r="G634" s="2">
        <f t="shared" si="10"/>
        <v>25799115.332580004</v>
      </c>
      <c r="H634" s="2">
        <f t="shared" si="11"/>
        <v>0.13000000081956387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1165784</v>
      </c>
      <c r="D635" s="1">
        <f>'PR-RAS'!E641</f>
        <v>2575199.1799999978</v>
      </c>
      <c r="E635" s="1">
        <v>0</v>
      </c>
      <c r="F635" s="1">
        <v>0</v>
      </c>
      <c r="G635" s="2">
        <f t="shared" si="10"/>
        <v>4004459.6162399971</v>
      </c>
      <c r="H635" s="2">
        <f t="shared" si="11"/>
        <v>0.17999999783933163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260766</v>
      </c>
      <c r="D637" s="1">
        <f>'PR-RAS'!E643</f>
        <v>0</v>
      </c>
      <c r="E637" s="1">
        <v>0</v>
      </c>
      <c r="F637" s="1">
        <v>0</v>
      </c>
      <c r="G637" s="2">
        <f t="shared" si="10"/>
        <v>165847.17600000001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2676718.9000000004</v>
      </c>
      <c r="E638" s="1">
        <v>0</v>
      </c>
      <c r="F638" s="1">
        <v>0</v>
      </c>
      <c r="G638" s="2">
        <f t="shared" si="10"/>
        <v>3410139.8786000004</v>
      </c>
      <c r="H638" s="2">
        <f t="shared" si="11"/>
        <v>9.999999962747097E-2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1426550</v>
      </c>
      <c r="D639" s="1">
        <f>'PR-RAS'!E645</f>
        <v>0</v>
      </c>
      <c r="E639" s="1">
        <v>0</v>
      </c>
      <c r="F639" s="1">
        <v>0</v>
      </c>
      <c r="G639" s="2">
        <f t="shared" si="10"/>
        <v>910138.9</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101519.72000000253</v>
      </c>
      <c r="E640" s="1">
        <v>0</v>
      </c>
      <c r="F640" s="1">
        <v>0</v>
      </c>
      <c r="G640" s="2">
        <f t="shared" si="10"/>
        <v>129742.20216000325</v>
      </c>
      <c r="H640" s="2">
        <f t="shared" si="11"/>
        <v>0.2799999974668026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359849</v>
      </c>
      <c r="D641" s="1">
        <f>'PR-RAS'!E647</f>
        <v>202156.4</v>
      </c>
      <c r="E641" s="1">
        <v>0</v>
      </c>
      <c r="F641" s="1">
        <v>0</v>
      </c>
      <c r="G641" s="2">
        <f t="shared" si="10"/>
        <v>489063.55200000003</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2450926</v>
      </c>
      <c r="D642" s="1">
        <f>'PR-RAS'!E649</f>
        <v>1397282.25</v>
      </c>
      <c r="E642" s="1">
        <v>0</v>
      </c>
      <c r="F642" s="1">
        <v>0</v>
      </c>
      <c r="G642" s="2">
        <f t="shared" si="10"/>
        <v>3362359.4105000002</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15313451</v>
      </c>
      <c r="D643" s="1">
        <f>'PR-RAS'!E650</f>
        <v>17132772.02</v>
      </c>
      <c r="E643" s="1">
        <v>0</v>
      </c>
      <c r="F643" s="1">
        <v>0</v>
      </c>
      <c r="G643" s="2">
        <f t="shared" si="10"/>
        <v>31829714.815680001</v>
      </c>
      <c r="H643" s="2">
        <f t="shared" si="11"/>
        <v>1.9999999552965164E-2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15388138</v>
      </c>
      <c r="D644" s="1">
        <f>'PR-RAS'!E651</f>
        <v>17902000.989999998</v>
      </c>
      <c r="E644" s="1">
        <v>0</v>
      </c>
      <c r="F644" s="1">
        <v>0</v>
      </c>
      <c r="G644" s="2">
        <f t="shared" si="10"/>
        <v>32916546.007139999</v>
      </c>
      <c r="H644" s="2">
        <f t="shared" si="11"/>
        <v>1.0000001639127731E-2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2376239</v>
      </c>
      <c r="D645" s="1">
        <f>'PR-RAS'!E652</f>
        <v>628053.28000000119</v>
      </c>
      <c r="E645" s="1">
        <v>0</v>
      </c>
      <c r="F645" s="1">
        <v>0</v>
      </c>
      <c r="G645" s="2">
        <f t="shared" si="10"/>
        <v>2339230.5406400017</v>
      </c>
      <c r="H645" s="2">
        <f t="shared" si="11"/>
        <v>0.2800000011920929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v>
      </c>
      <c r="D646" s="1">
        <f>'PR-RAS'!E653</f>
        <v>15</v>
      </c>
      <c r="E646" s="1">
        <v>0</v>
      </c>
      <c r="F646" s="1">
        <v>0</v>
      </c>
      <c r="G646" s="2">
        <f t="shared" si="10"/>
        <v>47.730000000000004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v>
      </c>
      <c r="D648" s="1">
        <f>'PR-RAS'!E655</f>
        <v>15</v>
      </c>
      <c r="E648" s="1">
        <v>0</v>
      </c>
      <c r="F648" s="1">
        <v>0</v>
      </c>
      <c r="G648" s="2">
        <f t="shared" si="10"/>
        <v>47.878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22877</v>
      </c>
      <c r="D651" s="1">
        <f>'PR-RAS'!E658</f>
        <v>24630.85</v>
      </c>
      <c r="E651" s="1">
        <v>0</v>
      </c>
      <c r="F651" s="1">
        <v>0</v>
      </c>
      <c r="G651" s="2">
        <f t="shared" si="10"/>
        <v>46890.154999999999</v>
      </c>
      <c r="H651" s="2">
        <f t="shared" si="11"/>
        <v>0.15000000000145519</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2920</v>
      </c>
      <c r="D653" s="1">
        <f>'PR-RAS'!E660</f>
        <v>5620.45</v>
      </c>
      <c r="E653" s="1">
        <v>0</v>
      </c>
      <c r="F653" s="1">
        <v>0</v>
      </c>
      <c r="G653" s="2">
        <f t="shared" si="10"/>
        <v>9232.9068000000007</v>
      </c>
      <c r="H653" s="2">
        <f t="shared" si="11"/>
        <v>0.4499999999998181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1595344</v>
      </c>
      <c r="D654" s="1">
        <f>'PR-RAS'!E661</f>
        <v>1440468.55</v>
      </c>
      <c r="E654" s="1">
        <v>0</v>
      </c>
      <c r="F654" s="1">
        <v>0</v>
      </c>
      <c r="G654" s="2">
        <f t="shared" si="10"/>
        <v>2923011.5582999997</v>
      </c>
      <c r="H654" s="2">
        <f t="shared" si="11"/>
        <v>0.44999999995343387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313060</v>
      </c>
      <c r="D658" s="1">
        <f>'PR-RAS'!E665</f>
        <v>0</v>
      </c>
      <c r="E658" s="1">
        <v>0</v>
      </c>
      <c r="F658" s="1">
        <v>0</v>
      </c>
      <c r="G658" s="2">
        <f t="shared" si="10"/>
        <v>205680.42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6494</v>
      </c>
      <c r="D662" s="1">
        <f>'PR-RAS'!E669</f>
        <v>0</v>
      </c>
      <c r="E662" s="1">
        <v>0</v>
      </c>
      <c r="F662" s="1">
        <v>0</v>
      </c>
      <c r="G662" s="2">
        <f t="shared" si="10"/>
        <v>4292.5340000000006</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700000</v>
      </c>
      <c r="D666" s="1">
        <f>'PR-RAS'!E673</f>
        <v>939036.5</v>
      </c>
      <c r="E666" s="1">
        <v>0</v>
      </c>
      <c r="F666" s="1">
        <v>0</v>
      </c>
      <c r="G666" s="2">
        <f t="shared" si="10"/>
        <v>1714418.5450000002</v>
      </c>
      <c r="H666" s="2">
        <f t="shared" si="11"/>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85522</v>
      </c>
      <c r="D687" s="1">
        <f>'PR-RAS'!E694</f>
        <v>738739.49</v>
      </c>
      <c r="E687" s="1">
        <v>0</v>
      </c>
      <c r="F687" s="1">
        <v>0</v>
      </c>
      <c r="G687" s="2">
        <f t="shared" si="10"/>
        <v>1072218.6722800001</v>
      </c>
      <c r="H687" s="2">
        <f t="shared" si="11"/>
        <v>0.48999999999068677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12216</v>
      </c>
      <c r="D705" s="1">
        <f>'PR-RAS'!E712</f>
        <v>0</v>
      </c>
      <c r="E705" s="1">
        <v>0</v>
      </c>
      <c r="F705" s="1">
        <v>0</v>
      </c>
      <c r="G705" s="2">
        <f t="shared" si="10"/>
        <v>8600.0640000000003</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14479</v>
      </c>
      <c r="D710" s="1">
        <f>'PR-RAS'!E717</f>
        <v>0</v>
      </c>
      <c r="E710" s="1">
        <v>0</v>
      </c>
      <c r="F710" s="1">
        <v>0</v>
      </c>
      <c r="G710" s="2">
        <f t="shared" si="10"/>
        <v>10265.610999999999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98079</v>
      </c>
      <c r="D711" s="1">
        <f>'PR-RAS'!E718</f>
        <v>23150.46</v>
      </c>
      <c r="E711" s="1">
        <v>0</v>
      </c>
      <c r="F711" s="1">
        <v>0</v>
      </c>
      <c r="G711" s="2">
        <f t="shared" si="10"/>
        <v>102509.74319999998</v>
      </c>
      <c r="H711" s="2">
        <f t="shared" si="11"/>
        <v>0.45999999999912689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4200</v>
      </c>
      <c r="D713" s="1">
        <f>'PR-RAS'!E720</f>
        <v>18620</v>
      </c>
      <c r="E713" s="1">
        <v>0</v>
      </c>
      <c r="F713" s="1">
        <v>0</v>
      </c>
      <c r="G713" s="2">
        <f t="shared" si="10"/>
        <v>29505.279999999999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3732.64</v>
      </c>
      <c r="E715" s="1">
        <v>0</v>
      </c>
      <c r="F715" s="1">
        <v>0</v>
      </c>
      <c r="G715" s="2">
        <f t="shared" si="10"/>
        <v>5330.2099199999993</v>
      </c>
      <c r="H715" s="2">
        <f t="shared" si="11"/>
        <v>0.36000000000012733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9854</v>
      </c>
      <c r="D716" s="1">
        <f>'PR-RAS'!E723</f>
        <v>5377.29</v>
      </c>
      <c r="E716" s="1">
        <v>0</v>
      </c>
      <c r="F716" s="1">
        <v>0</v>
      </c>
      <c r="G716" s="2">
        <f t="shared" si="10"/>
        <v>14735.134700000001</v>
      </c>
      <c r="H716" s="2">
        <f t="shared" si="11"/>
        <v>0.28999999999996362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41554</v>
      </c>
      <c r="D718" s="1">
        <f>'PR-RAS'!E725</f>
        <v>113190.78</v>
      </c>
      <c r="E718" s="1">
        <v>0</v>
      </c>
      <c r="F718" s="1">
        <v>0</v>
      </c>
      <c r="G718" s="2">
        <f t="shared" si="10"/>
        <v>192109.79652</v>
      </c>
      <c r="H718" s="2">
        <f t="shared" si="11"/>
        <v>0.22000000000116415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6245</v>
      </c>
      <c r="D719" s="1">
        <f>'PR-RAS'!E726</f>
        <v>9479.2000000000007</v>
      </c>
      <c r="E719" s="1">
        <v>0</v>
      </c>
      <c r="F719" s="1">
        <v>0</v>
      </c>
      <c r="G719" s="2">
        <f t="shared" si="10"/>
        <v>18096.0412</v>
      </c>
      <c r="H719" s="2">
        <f t="shared" si="11"/>
        <v>0.2000000000007276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122047</v>
      </c>
      <c r="D735" s="1">
        <f>'PR-RAS'!E742</f>
        <v>100992.93</v>
      </c>
      <c r="E735" s="1">
        <v>0</v>
      </c>
      <c r="F735" s="1">
        <v>0</v>
      </c>
      <c r="G735" s="2">
        <f t="shared" si="10"/>
        <v>237840.11923999997</v>
      </c>
      <c r="H735" s="2">
        <f t="shared" si="11"/>
        <v>7.0000000006984919E-2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603570</v>
      </c>
      <c r="E753" s="1">
        <v>0</v>
      </c>
      <c r="F753" s="1">
        <v>0</v>
      </c>
      <c r="G753" s="2">
        <f t="shared" si="10"/>
        <v>907769.28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2617</v>
      </c>
      <c r="D756" s="1">
        <f>'PR-RAS'!E763</f>
        <v>0</v>
      </c>
      <c r="E756" s="1">
        <v>0</v>
      </c>
      <c r="F756" s="1">
        <v>0</v>
      </c>
      <c r="G756" s="2">
        <f t="shared" si="10"/>
        <v>1975.835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49248</v>
      </c>
      <c r="D766" s="1">
        <f>'PR-RAS'!E773</f>
        <v>0</v>
      </c>
      <c r="E766" s="1">
        <v>0</v>
      </c>
      <c r="F766" s="1">
        <v>0</v>
      </c>
      <c r="G766" s="2">
        <f t="shared" si="10"/>
        <v>37674.720000000001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102374.8</v>
      </c>
      <c r="E786" s="1">
        <v>0</v>
      </c>
      <c r="F786" s="1">
        <v>0</v>
      </c>
      <c r="G786" s="2">
        <f t="shared" si="10"/>
        <v>160728.43600000002</v>
      </c>
      <c r="H786" s="2">
        <f t="shared" si="11"/>
        <v>0.19999999999708962</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16159.35</v>
      </c>
      <c r="E789" s="1">
        <v>0</v>
      </c>
      <c r="F789" s="1">
        <v>0</v>
      </c>
      <c r="G789" s="2">
        <f t="shared" si="10"/>
        <v>25467.135600000001</v>
      </c>
      <c r="H789" s="2">
        <f t="shared" si="11"/>
        <v>0.3500000000003638</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173633</v>
      </c>
      <c r="D809" s="1">
        <f>'PR-RAS'!E816</f>
        <v>54058.95</v>
      </c>
      <c r="E809" s="1">
        <v>0</v>
      </c>
      <c r="F809" s="1">
        <v>0</v>
      </c>
      <c r="G809" s="2">
        <f t="shared" si="10"/>
        <v>227654.72720000002</v>
      </c>
      <c r="H809" s="2">
        <f t="shared" si="11"/>
        <v>5.0000000002910383E-2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389400</v>
      </c>
      <c r="D812" s="1">
        <f>'PR-RAS'!E819</f>
        <v>606800</v>
      </c>
      <c r="E812" s="1">
        <v>0</v>
      </c>
      <c r="F812" s="1">
        <v>0</v>
      </c>
      <c r="G812" s="2">
        <f t="shared" si="18"/>
        <v>1300033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25200</v>
      </c>
      <c r="D816" s="1">
        <f>'PR-RAS'!E823</f>
        <v>17500</v>
      </c>
      <c r="E816" s="1">
        <v>0</v>
      </c>
      <c r="F816" s="1">
        <v>0</v>
      </c>
      <c r="G816" s="2">
        <f t="shared" si="18"/>
        <v>49063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157875</v>
      </c>
      <c r="D823" s="1">
        <f>'PR-RAS'!E830</f>
        <v>0</v>
      </c>
      <c r="E823" s="1">
        <v>0</v>
      </c>
      <c r="F823" s="1">
        <v>0</v>
      </c>
      <c r="G823" s="2">
        <f t="shared" si="18"/>
        <v>129773.24999999999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772710</v>
      </c>
      <c r="D947" s="1">
        <f>'PR-RAS'!E954</f>
        <v>772880.33</v>
      </c>
      <c r="E947" s="1">
        <v>0</v>
      </c>
      <c r="F947" s="1">
        <v>0</v>
      </c>
      <c r="G947" s="2">
        <f t="shared" si="18"/>
        <v>2193273.2443599999</v>
      </c>
      <c r="H947" s="2">
        <f t="shared" si="19"/>
        <v>0.32999999995809048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11715264.949999999</v>
      </c>
      <c r="D1480" s="6"/>
      <c r="E1480" s="6">
        <v>0</v>
      </c>
      <c r="F1480" s="6">
        <v>0</v>
      </c>
      <c r="G1480" s="7">
        <f t="shared" ref="G1480:G1580" si="34">B1480/1000*C1480</f>
        <v>11715.264949999999</v>
      </c>
      <c r="H1480" s="7">
        <f t="shared" ref="H1480:H1580" si="35">ABS(C1480-ROUND(C1480,0))</f>
        <v>5.000000074505806E-2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16293825.15</v>
      </c>
      <c r="D1481" s="1">
        <v>0</v>
      </c>
      <c r="E1481" s="1">
        <v>0</v>
      </c>
      <c r="F1481" s="1">
        <v>0</v>
      </c>
      <c r="G1481" s="2">
        <f t="shared" si="34"/>
        <v>32587.650300000001</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15091752.26</v>
      </c>
      <c r="D1483" s="1">
        <v>0</v>
      </c>
      <c r="E1483" s="1">
        <v>0</v>
      </c>
      <c r="F1483" s="1">
        <v>0</v>
      </c>
      <c r="G1483" s="2">
        <f t="shared" si="34"/>
        <v>60367.009039999997</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1843117.64</v>
      </c>
      <c r="D1484" s="1">
        <v>0</v>
      </c>
      <c r="E1484" s="1">
        <v>0</v>
      </c>
      <c r="F1484" s="1">
        <v>0</v>
      </c>
      <c r="G1484" s="2">
        <f t="shared" si="34"/>
        <v>9215.5882000000001</v>
      </c>
      <c r="H1484" s="2">
        <f t="shared" si="35"/>
        <v>0.36000000010244548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2965384.85</v>
      </c>
      <c r="D1485" s="1">
        <v>0</v>
      </c>
      <c r="E1485" s="1">
        <v>0</v>
      </c>
      <c r="F1485" s="1">
        <v>0</v>
      </c>
      <c r="G1485" s="2">
        <f t="shared" si="34"/>
        <v>17792.309100000002</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124069.17</v>
      </c>
      <c r="D1486" s="1">
        <v>0</v>
      </c>
      <c r="E1486" s="1">
        <v>0</v>
      </c>
      <c r="F1486" s="1">
        <v>0</v>
      </c>
      <c r="G1486" s="2">
        <f t="shared" si="34"/>
        <v>868.48419000000001</v>
      </c>
      <c r="H1486" s="2">
        <f t="shared" si="35"/>
        <v>0.16999999999825377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742218.81</v>
      </c>
      <c r="D1487" s="1">
        <v>0</v>
      </c>
      <c r="E1487" s="1">
        <v>0</v>
      </c>
      <c r="F1487" s="1">
        <v>0</v>
      </c>
      <c r="G1487" s="2">
        <f t="shared" si="34"/>
        <v>5937.7504800000006</v>
      </c>
      <c r="H1487" s="2">
        <f t="shared" si="35"/>
        <v>0.18999999994412065</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635908.94999999995</v>
      </c>
      <c r="D1489" s="1">
        <v>0</v>
      </c>
      <c r="E1489" s="1">
        <v>0</v>
      </c>
      <c r="F1489" s="1">
        <v>0</v>
      </c>
      <c r="G1489" s="2">
        <f t="shared" si="34"/>
        <v>6359.0895</v>
      </c>
      <c r="H1489" s="2">
        <f t="shared" si="35"/>
        <v>5.0000000046566129E-2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4886748.1500000004</v>
      </c>
      <c r="D1490" s="1">
        <v>0</v>
      </c>
      <c r="E1490" s="1">
        <v>0</v>
      </c>
      <c r="F1490" s="1">
        <v>0</v>
      </c>
      <c r="G1490" s="2">
        <f t="shared" si="34"/>
        <v>53754.229650000001</v>
      </c>
      <c r="H1490" s="2">
        <f t="shared" si="35"/>
        <v>0.15000000037252903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3894304.69</v>
      </c>
      <c r="D1491" s="1">
        <v>0</v>
      </c>
      <c r="E1491" s="1">
        <v>0</v>
      </c>
      <c r="F1491" s="1">
        <v>0</v>
      </c>
      <c r="G1491" s="2">
        <f t="shared" si="34"/>
        <v>46731.656280000003</v>
      </c>
      <c r="H1491" s="2">
        <f t="shared" si="35"/>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1202072.8899999999</v>
      </c>
      <c r="D1492" s="1">
        <v>0</v>
      </c>
      <c r="E1492" s="1">
        <v>0</v>
      </c>
      <c r="F1492" s="1">
        <v>0</v>
      </c>
      <c r="G1492" s="2">
        <f t="shared" si="34"/>
        <v>15626.947569999998</v>
      </c>
      <c r="H1492" s="2">
        <f t="shared" si="35"/>
        <v>0.11000000010244548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18814320.43</v>
      </c>
      <c r="D1499" s="1">
        <v>0</v>
      </c>
      <c r="E1499" s="1">
        <v>0</v>
      </c>
      <c r="F1499" s="1">
        <v>0</v>
      </c>
      <c r="G1499" s="2">
        <f t="shared" si="34"/>
        <v>376286.40860000002</v>
      </c>
      <c r="H1499" s="2">
        <f t="shared" si="35"/>
        <v>0.42999999970197678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15159277.630000003</v>
      </c>
      <c r="D1501" s="1">
        <v>0</v>
      </c>
      <c r="E1501" s="1">
        <v>0</v>
      </c>
      <c r="F1501" s="1">
        <v>0</v>
      </c>
      <c r="G1501" s="2">
        <f t="shared" si="34"/>
        <v>333504.10786000005</v>
      </c>
      <c r="H1501" s="2">
        <f t="shared" si="35"/>
        <v>0.36999999731779099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1712969.71</v>
      </c>
      <c r="D1502" s="1">
        <v>0</v>
      </c>
      <c r="E1502" s="1">
        <v>0</v>
      </c>
      <c r="F1502" s="1">
        <v>0</v>
      </c>
      <c r="G1502" s="2">
        <f t="shared" si="34"/>
        <v>39398.303329999995</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3486579.39</v>
      </c>
      <c r="D1503" s="1">
        <v>0</v>
      </c>
      <c r="E1503" s="1">
        <v>0</v>
      </c>
      <c r="F1503" s="1">
        <v>0</v>
      </c>
      <c r="G1503" s="2">
        <f t="shared" si="34"/>
        <v>83677.905360000004</v>
      </c>
      <c r="H1503" s="2">
        <f t="shared" si="35"/>
        <v>0.39000000013038516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126734.57</v>
      </c>
      <c r="D1504" s="1">
        <v>0</v>
      </c>
      <c r="E1504" s="1">
        <v>0</v>
      </c>
      <c r="F1504" s="1">
        <v>0</v>
      </c>
      <c r="G1504" s="2">
        <f t="shared" si="34"/>
        <v>3168.3642500000005</v>
      </c>
      <c r="H1504" s="2">
        <f t="shared" si="35"/>
        <v>0.42999999999301508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733818.81</v>
      </c>
      <c r="D1505" s="1">
        <v>0</v>
      </c>
      <c r="E1505" s="1">
        <v>0</v>
      </c>
      <c r="F1505" s="1">
        <v>0</v>
      </c>
      <c r="G1505" s="2">
        <f t="shared" si="34"/>
        <v>19079.289059999999</v>
      </c>
      <c r="H1505" s="2">
        <f t="shared" si="35"/>
        <v>0.18999999994412065</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785102.62</v>
      </c>
      <c r="D1507" s="1">
        <v>0</v>
      </c>
      <c r="E1507" s="1">
        <v>0</v>
      </c>
      <c r="F1507" s="1">
        <v>0</v>
      </c>
      <c r="G1507" s="2">
        <f t="shared" si="34"/>
        <v>21982.873360000001</v>
      </c>
      <c r="H1507" s="2">
        <f t="shared" si="35"/>
        <v>0.38000000000465661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4907144.16</v>
      </c>
      <c r="D1508" s="1">
        <v>0</v>
      </c>
      <c r="E1508" s="1">
        <v>0</v>
      </c>
      <c r="F1508" s="1">
        <v>0</v>
      </c>
      <c r="G1508" s="2">
        <f t="shared" si="34"/>
        <v>142307.18064000001</v>
      </c>
      <c r="H1508" s="2">
        <f t="shared" si="35"/>
        <v>0.16000000014901161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3406928.37</v>
      </c>
      <c r="D1509" s="1">
        <v>0</v>
      </c>
      <c r="E1509" s="1">
        <v>0</v>
      </c>
      <c r="F1509" s="1">
        <v>0</v>
      </c>
      <c r="G1509" s="2">
        <f t="shared" si="34"/>
        <v>102207.8511</v>
      </c>
      <c r="H1509" s="2">
        <f t="shared" si="35"/>
        <v>0.37000000011175871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2882162.47</v>
      </c>
      <c r="D1510" s="1">
        <v>0</v>
      </c>
      <c r="E1510" s="1">
        <v>0</v>
      </c>
      <c r="F1510" s="1">
        <v>0</v>
      </c>
      <c r="G1510" s="2">
        <f t="shared" si="34"/>
        <v>89347.036570000011</v>
      </c>
      <c r="H1510" s="2">
        <f t="shared" si="35"/>
        <v>0.47000000020489097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772880.33</v>
      </c>
      <c r="D1511" s="1">
        <v>0</v>
      </c>
      <c r="E1511" s="1">
        <v>0</v>
      </c>
      <c r="F1511" s="1">
        <v>0</v>
      </c>
      <c r="G1511" s="2">
        <f t="shared" si="34"/>
        <v>24732.170559999999</v>
      </c>
      <c r="H1511" s="2">
        <f t="shared" si="35"/>
        <v>0.32999999995809048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772880.33</v>
      </c>
      <c r="D1515" s="1">
        <v>0</v>
      </c>
      <c r="E1515" s="1">
        <v>0</v>
      </c>
      <c r="F1515" s="1">
        <v>0</v>
      </c>
      <c r="G1515" s="2">
        <f t="shared" si="34"/>
        <v>27823.691879999995</v>
      </c>
      <c r="H1515" s="2">
        <f t="shared" si="35"/>
        <v>0.32999999995809048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9194769.6700000018</v>
      </c>
      <c r="D1517" s="1">
        <v>0</v>
      </c>
      <c r="E1517" s="1">
        <v>0</v>
      </c>
      <c r="F1517" s="1">
        <v>0</v>
      </c>
      <c r="G1517" s="2">
        <f t="shared" si="34"/>
        <v>349401.24746000004</v>
      </c>
      <c r="H1517" s="2">
        <f t="shared" si="35"/>
        <v>0.32999999821186066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9194769.6699999999</v>
      </c>
      <c r="D1576" s="1">
        <v>0</v>
      </c>
      <c r="E1576" s="1">
        <v>0</v>
      </c>
      <c r="F1576" s="1">
        <v>0</v>
      </c>
      <c r="G1576" s="2">
        <f t="shared" si="34"/>
        <v>891892.65798999998</v>
      </c>
      <c r="H1576" s="2">
        <f t="shared" si="35"/>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2146647.1</v>
      </c>
      <c r="D1578" s="1">
        <v>0</v>
      </c>
      <c r="E1578" s="1">
        <v>0</v>
      </c>
      <c r="F1578" s="1">
        <v>0</v>
      </c>
      <c r="G1578" s="2">
        <f t="shared" si="34"/>
        <v>212518.06290000002</v>
      </c>
      <c r="H1578" s="2">
        <f t="shared" si="35"/>
        <v>0.10000000009313226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56836.75</v>
      </c>
      <c r="D1579" s="1">
        <v>0</v>
      </c>
      <c r="E1579" s="1">
        <v>0</v>
      </c>
      <c r="F1579" s="1">
        <v>0</v>
      </c>
      <c r="G1579" s="2">
        <f t="shared" si="34"/>
        <v>5683.6750000000002</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6991285.8200000003</v>
      </c>
      <c r="D1580" s="13">
        <v>0</v>
      </c>
      <c r="E1580" s="13">
        <v>0</v>
      </c>
      <c r="F1580" s="13">
        <v>0</v>
      </c>
      <c r="G1580" s="14">
        <f t="shared" si="34"/>
        <v>706119.86782000004</v>
      </c>
      <c r="H1580" s="14">
        <f t="shared" si="35"/>
        <v>0.17999999970197678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0" t="s">
        <v>3299</v>
      </c>
      <c r="B1" s="390"/>
      <c r="C1" s="390"/>
      <c r="D1" s="322"/>
    </row>
    <row r="2" spans="1:17" ht="33" customHeight="1" x14ac:dyDescent="0.2">
      <c r="A2" s="391" t="s">
        <v>3300</v>
      </c>
      <c r="B2" s="392"/>
      <c r="C2" s="387"/>
      <c r="D2" s="4"/>
      <c r="E2" s="4"/>
      <c r="F2" s="4"/>
      <c r="G2" s="4"/>
      <c r="H2" s="4"/>
      <c r="I2" s="4"/>
      <c r="J2" s="4"/>
      <c r="K2" s="4"/>
      <c r="L2" s="4"/>
      <c r="M2" s="4"/>
      <c r="N2" s="4"/>
      <c r="O2" s="4"/>
      <c r="P2" s="4"/>
      <c r="Q2" s="4"/>
    </row>
    <row r="3" spans="1:17" ht="18.75" customHeight="1" x14ac:dyDescent="0.2">
      <c r="A3" s="43" t="s">
        <v>3301</v>
      </c>
      <c r="B3" s="393" t="s">
        <v>3302</v>
      </c>
      <c r="C3" s="387"/>
      <c r="D3" s="4"/>
      <c r="E3" s="4"/>
      <c r="F3" s="4"/>
      <c r="G3" s="4"/>
      <c r="H3" s="4"/>
      <c r="I3" s="4"/>
      <c r="J3" s="4"/>
      <c r="K3" s="4"/>
      <c r="L3" s="4"/>
      <c r="M3" s="4"/>
      <c r="N3" s="4"/>
      <c r="O3" s="4"/>
      <c r="P3" s="4"/>
      <c r="Q3" s="4"/>
    </row>
    <row r="4" spans="1:17" ht="37.5" hidden="1" customHeight="1" x14ac:dyDescent="0.2">
      <c r="A4" s="44" t="s">
        <v>3303</v>
      </c>
      <c r="B4" s="386" t="s">
        <v>3304</v>
      </c>
      <c r="C4" s="387"/>
      <c r="D4" s="4"/>
      <c r="E4" s="4"/>
      <c r="F4" s="4"/>
      <c r="G4" s="4"/>
      <c r="H4" s="4"/>
      <c r="I4" s="4"/>
      <c r="J4" s="4"/>
      <c r="K4" s="4"/>
      <c r="L4" s="4"/>
      <c r="M4" s="4"/>
      <c r="N4" s="4"/>
      <c r="O4" s="4"/>
      <c r="P4" s="4"/>
      <c r="Q4" s="4"/>
    </row>
    <row r="5" spans="1:17" ht="48" hidden="1" customHeight="1" x14ac:dyDescent="0.2">
      <c r="A5" s="44" t="s">
        <v>3303</v>
      </c>
      <c r="B5" s="386" t="s">
        <v>3305</v>
      </c>
      <c r="C5" s="387"/>
      <c r="D5" s="4"/>
      <c r="E5" s="4"/>
      <c r="F5" s="4"/>
      <c r="G5" s="4"/>
      <c r="H5" s="4"/>
      <c r="I5" s="4"/>
      <c r="J5" s="4"/>
      <c r="K5" s="4"/>
      <c r="L5" s="4"/>
      <c r="M5" s="4"/>
      <c r="N5" s="4"/>
      <c r="O5" s="4"/>
      <c r="P5" s="4"/>
      <c r="Q5" s="4"/>
    </row>
    <row r="6" spans="1:17" ht="59.25" hidden="1" customHeight="1" x14ac:dyDescent="0.2">
      <c r="A6" s="44" t="s">
        <v>3303</v>
      </c>
      <c r="B6" s="386" t="s">
        <v>3306</v>
      </c>
      <c r="C6" s="387"/>
      <c r="D6" s="4"/>
      <c r="E6" s="4"/>
      <c r="F6" s="4"/>
      <c r="G6" s="4"/>
      <c r="H6" s="4"/>
      <c r="I6" s="4"/>
      <c r="J6" s="4"/>
      <c r="K6" s="4"/>
      <c r="L6" s="4"/>
      <c r="M6" s="4"/>
      <c r="N6" s="4"/>
      <c r="O6" s="4"/>
      <c r="P6" s="4"/>
      <c r="Q6" s="4"/>
    </row>
    <row r="7" spans="1:17" ht="48" hidden="1" customHeight="1" x14ac:dyDescent="0.2">
      <c r="A7" s="44" t="s">
        <v>3307</v>
      </c>
      <c r="B7" s="386" t="s">
        <v>3308</v>
      </c>
      <c r="C7" s="387"/>
      <c r="D7" s="4"/>
      <c r="E7" s="4"/>
      <c r="F7" s="4"/>
      <c r="G7" s="4"/>
      <c r="H7" s="4"/>
      <c r="I7" s="4"/>
      <c r="J7" s="4"/>
      <c r="K7" s="4"/>
      <c r="L7" s="4"/>
      <c r="M7" s="4"/>
      <c r="N7" s="4"/>
      <c r="O7" s="4"/>
      <c r="P7" s="4"/>
      <c r="Q7" s="4"/>
    </row>
    <row r="8" spans="1:17" ht="41.25" hidden="1" customHeight="1" x14ac:dyDescent="0.2">
      <c r="A8" s="44" t="s">
        <v>3309</v>
      </c>
      <c r="B8" s="386" t="s">
        <v>3310</v>
      </c>
      <c r="C8" s="387"/>
      <c r="D8" s="4"/>
      <c r="E8" s="4"/>
      <c r="F8" s="4"/>
      <c r="G8" s="4"/>
      <c r="H8" s="4"/>
      <c r="I8" s="4"/>
      <c r="J8" s="4"/>
      <c r="K8" s="4"/>
      <c r="L8" s="4"/>
      <c r="M8" s="4"/>
      <c r="N8" s="4"/>
      <c r="O8" s="4"/>
      <c r="P8" s="4"/>
      <c r="Q8" s="4"/>
    </row>
    <row r="9" spans="1:17" ht="59.25" hidden="1" customHeight="1" x14ac:dyDescent="0.2">
      <c r="A9" s="44" t="s">
        <v>3311</v>
      </c>
      <c r="B9" s="386" t="s">
        <v>3312</v>
      </c>
      <c r="C9" s="387"/>
      <c r="D9" s="4"/>
      <c r="E9" s="4"/>
      <c r="F9" s="4"/>
      <c r="G9" s="4"/>
      <c r="H9" s="4"/>
      <c r="I9" s="4"/>
      <c r="J9" s="4"/>
      <c r="K9" s="4"/>
      <c r="L9" s="4"/>
      <c r="M9" s="4"/>
      <c r="N9" s="4"/>
      <c r="O9" s="4"/>
      <c r="P9" s="4"/>
      <c r="Q9" s="4"/>
    </row>
    <row r="10" spans="1:17" ht="61.5" hidden="1" customHeight="1" x14ac:dyDescent="0.2">
      <c r="A10" s="44" t="s">
        <v>3311</v>
      </c>
      <c r="B10" s="386" t="s">
        <v>3313</v>
      </c>
      <c r="C10" s="387"/>
      <c r="D10" s="4"/>
      <c r="E10" s="4"/>
      <c r="F10" s="4"/>
      <c r="G10" s="4"/>
      <c r="H10" s="4"/>
      <c r="I10" s="4"/>
      <c r="J10" s="4"/>
      <c r="K10" s="4"/>
      <c r="L10" s="4"/>
      <c r="M10" s="4"/>
      <c r="N10" s="4"/>
      <c r="O10" s="4"/>
      <c r="P10" s="4"/>
      <c r="Q10" s="4"/>
    </row>
    <row r="11" spans="1:17" ht="43.5" hidden="1" customHeight="1" x14ac:dyDescent="0.2">
      <c r="A11" s="44" t="s">
        <v>3311</v>
      </c>
      <c r="B11" s="386" t="s">
        <v>3314</v>
      </c>
      <c r="C11" s="387"/>
      <c r="D11" s="4"/>
      <c r="E11" s="4"/>
      <c r="F11" s="4"/>
      <c r="G11" s="4"/>
      <c r="H11" s="4"/>
      <c r="I11" s="4"/>
      <c r="J11" s="4"/>
      <c r="K11" s="4"/>
      <c r="L11" s="4"/>
      <c r="M11" s="4"/>
      <c r="N11" s="4"/>
      <c r="O11" s="4"/>
      <c r="P11" s="4"/>
      <c r="Q11" s="4"/>
    </row>
    <row r="12" spans="1:17" ht="27.75" hidden="1" customHeight="1" x14ac:dyDescent="0.2">
      <c r="A12" s="44" t="s">
        <v>3315</v>
      </c>
      <c r="B12" s="386" t="s">
        <v>3316</v>
      </c>
      <c r="C12" s="387"/>
      <c r="D12" s="4"/>
      <c r="E12" s="4"/>
      <c r="F12" s="4"/>
      <c r="G12" s="4"/>
      <c r="H12" s="4"/>
      <c r="I12" s="4"/>
      <c r="J12" s="4"/>
      <c r="K12" s="4"/>
      <c r="L12" s="4"/>
      <c r="M12" s="4"/>
      <c r="N12" s="4"/>
      <c r="O12" s="4"/>
      <c r="P12" s="4"/>
      <c r="Q12" s="4"/>
    </row>
    <row r="13" spans="1:17" ht="27.75" hidden="1" customHeight="1" x14ac:dyDescent="0.2">
      <c r="A13" s="44" t="s">
        <v>3317</v>
      </c>
      <c r="B13" s="386" t="s">
        <v>3318</v>
      </c>
      <c r="C13" s="387"/>
      <c r="D13" s="4"/>
      <c r="E13" s="4"/>
      <c r="F13" s="4"/>
      <c r="G13" s="4"/>
      <c r="H13" s="4"/>
      <c r="I13" s="4"/>
      <c r="J13" s="4"/>
      <c r="K13" s="4"/>
      <c r="L13" s="4"/>
      <c r="M13" s="4"/>
      <c r="N13" s="4"/>
      <c r="O13" s="4"/>
      <c r="P13" s="4"/>
      <c r="Q13" s="4"/>
    </row>
    <row r="14" spans="1:17" ht="45.75" hidden="1" customHeight="1" x14ac:dyDescent="0.2">
      <c r="A14" s="44" t="s">
        <v>3319</v>
      </c>
      <c r="B14" s="386" t="s">
        <v>3320</v>
      </c>
      <c r="C14" s="387"/>
      <c r="D14" s="4"/>
      <c r="E14" s="4"/>
      <c r="F14" s="4"/>
      <c r="G14" s="4"/>
      <c r="H14" s="4"/>
      <c r="I14" s="4"/>
      <c r="J14" s="4"/>
      <c r="K14" s="4"/>
      <c r="L14" s="4"/>
      <c r="M14" s="4"/>
      <c r="N14" s="4"/>
      <c r="O14" s="4"/>
      <c r="P14" s="4"/>
      <c r="Q14" s="4"/>
    </row>
    <row r="15" spans="1:17" ht="45.75" hidden="1" customHeight="1" x14ac:dyDescent="0.2">
      <c r="A15" s="44" t="s">
        <v>3321</v>
      </c>
      <c r="B15" s="386" t="s">
        <v>3322</v>
      </c>
      <c r="C15" s="387"/>
      <c r="D15" s="4"/>
      <c r="E15" s="4"/>
      <c r="F15" s="4"/>
      <c r="G15" s="4"/>
      <c r="H15" s="4"/>
      <c r="I15" s="4"/>
      <c r="J15" s="4"/>
      <c r="K15" s="4"/>
      <c r="L15" s="4"/>
      <c r="M15" s="4"/>
      <c r="N15" s="4"/>
      <c r="O15" s="4"/>
      <c r="P15" s="4"/>
      <c r="Q15" s="4"/>
    </row>
    <row r="16" spans="1:17" ht="51" hidden="1" customHeight="1" x14ac:dyDescent="0.2">
      <c r="A16" s="44" t="s">
        <v>3323</v>
      </c>
      <c r="B16" s="386" t="s">
        <v>3324</v>
      </c>
      <c r="C16" s="387"/>
      <c r="D16" s="4"/>
      <c r="E16" s="4"/>
      <c r="F16" s="4"/>
      <c r="G16" s="4"/>
      <c r="H16" s="4"/>
      <c r="I16" s="4"/>
      <c r="J16" s="4"/>
      <c r="K16" s="4"/>
      <c r="L16" s="4"/>
      <c r="M16" s="4"/>
      <c r="N16" s="4"/>
      <c r="O16" s="4"/>
      <c r="P16" s="4"/>
      <c r="Q16" s="4"/>
    </row>
    <row r="17" spans="1:17" ht="27.75" hidden="1" customHeight="1" x14ac:dyDescent="0.2">
      <c r="A17" s="44" t="s">
        <v>3325</v>
      </c>
      <c r="B17" s="386" t="s">
        <v>3326</v>
      </c>
      <c r="C17" s="387"/>
      <c r="D17" s="4"/>
      <c r="E17" s="4"/>
      <c r="F17" s="4"/>
      <c r="G17" s="4"/>
      <c r="H17" s="4"/>
      <c r="I17" s="4"/>
      <c r="J17" s="4"/>
      <c r="K17" s="4"/>
      <c r="L17" s="4"/>
      <c r="M17" s="4"/>
      <c r="N17" s="4"/>
      <c r="O17" s="4"/>
      <c r="P17" s="4"/>
      <c r="Q17" s="4"/>
    </row>
    <row r="18" spans="1:17" ht="27.75" hidden="1" customHeight="1" x14ac:dyDescent="0.2">
      <c r="A18" s="44" t="s">
        <v>3327</v>
      </c>
      <c r="B18" s="386" t="s">
        <v>3328</v>
      </c>
      <c r="C18" s="387"/>
      <c r="D18" s="4"/>
      <c r="E18" s="4"/>
      <c r="F18" s="4"/>
      <c r="G18" s="4"/>
      <c r="H18" s="4"/>
      <c r="I18" s="4"/>
      <c r="J18" s="4"/>
      <c r="K18" s="4"/>
      <c r="L18" s="4"/>
      <c r="M18" s="4"/>
      <c r="N18" s="4"/>
      <c r="O18" s="4"/>
      <c r="P18" s="4"/>
      <c r="Q18" s="4"/>
    </row>
    <row r="19" spans="1:17" ht="45" hidden="1" customHeight="1" x14ac:dyDescent="0.2">
      <c r="A19" s="44" t="s">
        <v>3327</v>
      </c>
      <c r="B19" s="386" t="s">
        <v>3329</v>
      </c>
      <c r="C19" s="387"/>
      <c r="D19" s="4"/>
      <c r="E19" s="4"/>
      <c r="F19" s="4"/>
      <c r="G19" s="4"/>
      <c r="H19" s="4"/>
      <c r="I19" s="4"/>
      <c r="J19" s="4"/>
      <c r="K19" s="4"/>
      <c r="L19" s="4"/>
      <c r="M19" s="4"/>
      <c r="N19" s="4"/>
      <c r="O19" s="4"/>
      <c r="P19" s="4"/>
      <c r="Q19" s="4"/>
    </row>
    <row r="20" spans="1:17" ht="45" hidden="1" customHeight="1" x14ac:dyDescent="0.2">
      <c r="A20" s="44" t="s">
        <v>3330</v>
      </c>
      <c r="B20" s="386" t="s">
        <v>3331</v>
      </c>
      <c r="C20" s="387"/>
      <c r="D20" s="4"/>
      <c r="E20" s="4"/>
      <c r="F20" s="4"/>
      <c r="G20" s="4"/>
      <c r="H20" s="4"/>
      <c r="I20" s="4"/>
      <c r="J20" s="4"/>
      <c r="K20" s="4"/>
      <c r="L20" s="4"/>
      <c r="M20" s="4"/>
      <c r="N20" s="4"/>
      <c r="O20" s="4"/>
      <c r="P20" s="4"/>
      <c r="Q20" s="4"/>
    </row>
    <row r="21" spans="1:17" ht="30" hidden="1" customHeight="1" x14ac:dyDescent="0.2">
      <c r="A21" s="44" t="s">
        <v>3332</v>
      </c>
      <c r="B21" s="386" t="s">
        <v>3333</v>
      </c>
      <c r="C21" s="387"/>
      <c r="D21" s="4"/>
      <c r="E21" s="4"/>
      <c r="F21" s="4"/>
      <c r="G21" s="4"/>
      <c r="H21" s="4"/>
      <c r="I21" s="4"/>
      <c r="J21" s="4"/>
      <c r="K21" s="4"/>
      <c r="L21" s="4"/>
      <c r="M21" s="4"/>
      <c r="N21" s="4"/>
      <c r="O21" s="4"/>
      <c r="P21" s="4"/>
      <c r="Q21" s="4"/>
    </row>
    <row r="22" spans="1:17" ht="30" hidden="1" customHeight="1" x14ac:dyDescent="0.2">
      <c r="A22" s="44" t="s">
        <v>3334</v>
      </c>
      <c r="B22" s="386" t="s">
        <v>3335</v>
      </c>
      <c r="C22" s="387"/>
      <c r="D22" s="4"/>
      <c r="E22" s="4"/>
      <c r="F22" s="4"/>
      <c r="G22" s="4"/>
      <c r="H22" s="4"/>
      <c r="I22" s="4"/>
      <c r="J22" s="4"/>
      <c r="K22" s="4"/>
      <c r="L22" s="4"/>
      <c r="M22" s="4"/>
      <c r="N22" s="4"/>
      <c r="O22" s="4"/>
      <c r="P22" s="4"/>
      <c r="Q22" s="4"/>
    </row>
    <row r="23" spans="1:17" ht="30" hidden="1" customHeight="1" x14ac:dyDescent="0.2">
      <c r="A23" s="44" t="s">
        <v>3336</v>
      </c>
      <c r="B23" s="386" t="s">
        <v>3337</v>
      </c>
      <c r="C23" s="387"/>
      <c r="D23" s="4"/>
      <c r="E23" s="4"/>
      <c r="F23" s="4"/>
      <c r="G23" s="4"/>
      <c r="H23" s="4"/>
      <c r="I23" s="4"/>
      <c r="J23" s="4"/>
      <c r="K23" s="4"/>
      <c r="L23" s="4"/>
      <c r="M23" s="4"/>
      <c r="N23" s="4"/>
      <c r="O23" s="4"/>
      <c r="P23" s="4"/>
      <c r="Q23" s="4"/>
    </row>
    <row r="24" spans="1:17" ht="30" hidden="1" customHeight="1" x14ac:dyDescent="0.2">
      <c r="A24" s="44" t="s">
        <v>3338</v>
      </c>
      <c r="B24" s="386" t="s">
        <v>3339</v>
      </c>
      <c r="C24" s="387"/>
      <c r="D24" s="4"/>
      <c r="E24" s="4"/>
      <c r="F24" s="4"/>
      <c r="G24" s="4"/>
      <c r="H24" s="4"/>
      <c r="I24" s="4"/>
      <c r="J24" s="4"/>
      <c r="K24" s="4"/>
      <c r="L24" s="4"/>
      <c r="M24" s="4"/>
      <c r="N24" s="4"/>
      <c r="O24" s="4"/>
      <c r="P24" s="4"/>
      <c r="Q24" s="4"/>
    </row>
    <row r="25" spans="1:17" ht="30" hidden="1" customHeight="1" x14ac:dyDescent="0.2">
      <c r="A25" s="44" t="s">
        <v>3340</v>
      </c>
      <c r="B25" s="386" t="s">
        <v>3341</v>
      </c>
      <c r="C25" s="387"/>
      <c r="D25" s="4"/>
      <c r="E25" s="4"/>
      <c r="F25" s="4"/>
      <c r="G25" s="4"/>
      <c r="H25" s="4"/>
      <c r="I25" s="4"/>
      <c r="J25" s="4"/>
      <c r="K25" s="4"/>
      <c r="L25" s="4"/>
      <c r="M25" s="4"/>
      <c r="N25" s="4"/>
      <c r="O25" s="4"/>
      <c r="P25" s="4"/>
      <c r="Q25" s="4"/>
    </row>
    <row r="26" spans="1:17" ht="30" hidden="1" customHeight="1" x14ac:dyDescent="0.2">
      <c r="A26" s="44" t="s">
        <v>3342</v>
      </c>
      <c r="B26" s="386" t="s">
        <v>3343</v>
      </c>
      <c r="C26" s="387"/>
      <c r="D26" s="4"/>
      <c r="E26" s="4"/>
      <c r="F26" s="4"/>
      <c r="G26" s="4"/>
      <c r="H26" s="4"/>
      <c r="I26" s="4"/>
      <c r="J26" s="4"/>
      <c r="K26" s="4"/>
      <c r="L26" s="4"/>
      <c r="M26" s="4"/>
      <c r="N26" s="4"/>
      <c r="O26" s="4"/>
      <c r="P26" s="4"/>
      <c r="Q26" s="4"/>
    </row>
    <row r="27" spans="1:17" ht="70.5" hidden="1" customHeight="1" x14ac:dyDescent="0.2">
      <c r="A27" s="44" t="s">
        <v>3344</v>
      </c>
      <c r="B27" s="386" t="s">
        <v>3345</v>
      </c>
      <c r="C27" s="387"/>
      <c r="D27" s="4"/>
      <c r="E27" s="4"/>
      <c r="F27" s="4"/>
      <c r="G27" s="4"/>
      <c r="H27" s="4"/>
      <c r="I27" s="4"/>
      <c r="J27" s="4"/>
      <c r="K27" s="4"/>
      <c r="L27" s="4"/>
      <c r="M27" s="4"/>
      <c r="N27" s="4"/>
      <c r="O27" s="4"/>
      <c r="P27" s="4"/>
      <c r="Q27" s="4"/>
    </row>
    <row r="28" spans="1:17" ht="48" hidden="1" customHeight="1" x14ac:dyDescent="0.2">
      <c r="A28" s="44" t="s">
        <v>3346</v>
      </c>
      <c r="B28" s="386" t="s">
        <v>3347</v>
      </c>
      <c r="C28" s="387"/>
      <c r="D28" s="4"/>
      <c r="E28" s="4"/>
      <c r="F28" s="4"/>
      <c r="G28" s="4"/>
      <c r="H28" s="4"/>
      <c r="I28" s="4"/>
      <c r="J28" s="4"/>
      <c r="K28" s="4"/>
      <c r="L28" s="4"/>
      <c r="M28" s="4"/>
      <c r="N28" s="4"/>
      <c r="O28" s="4"/>
      <c r="P28" s="4"/>
      <c r="Q28" s="4"/>
    </row>
    <row r="29" spans="1:17" ht="100.5" hidden="1" customHeight="1" x14ac:dyDescent="0.2">
      <c r="A29" s="44" t="s">
        <v>3348</v>
      </c>
      <c r="B29" s="386" t="s">
        <v>3349</v>
      </c>
      <c r="C29" s="387"/>
      <c r="D29" s="4"/>
      <c r="E29" s="4"/>
      <c r="F29" s="4"/>
      <c r="G29" s="4"/>
      <c r="H29" s="4"/>
      <c r="I29" s="4"/>
      <c r="J29" s="4"/>
      <c r="K29" s="4"/>
      <c r="L29" s="4"/>
      <c r="M29" s="4"/>
      <c r="N29" s="4"/>
      <c r="O29" s="4"/>
      <c r="P29" s="4"/>
      <c r="Q29" s="4"/>
    </row>
    <row r="30" spans="1:17" ht="45" hidden="1" customHeight="1" x14ac:dyDescent="0.2">
      <c r="A30" s="44" t="s">
        <v>3350</v>
      </c>
      <c r="B30" s="386" t="s">
        <v>3351</v>
      </c>
      <c r="C30" s="387"/>
      <c r="D30" s="4"/>
      <c r="E30" s="4"/>
      <c r="F30" s="4"/>
      <c r="G30" s="4"/>
      <c r="H30" s="4"/>
      <c r="I30" s="4"/>
      <c r="J30" s="4"/>
      <c r="K30" s="4"/>
      <c r="L30" s="4"/>
      <c r="M30" s="4"/>
      <c r="N30" s="4"/>
      <c r="O30" s="4"/>
      <c r="P30" s="4"/>
      <c r="Q30" s="4"/>
    </row>
    <row r="31" spans="1:17" ht="45" hidden="1" customHeight="1" x14ac:dyDescent="0.2">
      <c r="A31" s="44" t="s">
        <v>3352</v>
      </c>
      <c r="B31" s="386" t="s">
        <v>3353</v>
      </c>
      <c r="C31" s="387"/>
      <c r="D31" s="4"/>
      <c r="E31" s="4"/>
      <c r="F31" s="4"/>
      <c r="G31" s="4"/>
      <c r="H31" s="4"/>
      <c r="I31" s="4"/>
      <c r="J31" s="4"/>
      <c r="K31" s="4"/>
      <c r="L31" s="4"/>
      <c r="M31" s="4"/>
      <c r="N31" s="4"/>
      <c r="O31" s="4"/>
      <c r="P31" s="4"/>
      <c r="Q31" s="4"/>
    </row>
    <row r="32" spans="1:17" ht="45" hidden="1" customHeight="1" x14ac:dyDescent="0.2">
      <c r="A32" s="44" t="s">
        <v>3354</v>
      </c>
      <c r="B32" s="386" t="s">
        <v>3355</v>
      </c>
      <c r="C32" s="387"/>
      <c r="D32" s="4"/>
      <c r="E32" s="4"/>
      <c r="F32" s="4"/>
      <c r="G32" s="4"/>
      <c r="H32" s="4"/>
      <c r="I32" s="4"/>
      <c r="J32" s="4"/>
      <c r="K32" s="4"/>
      <c r="L32" s="4"/>
      <c r="M32" s="4"/>
      <c r="N32" s="4"/>
      <c r="O32" s="4"/>
      <c r="P32" s="4"/>
      <c r="Q32" s="4"/>
    </row>
    <row r="33" spans="1:21" ht="72" hidden="1" customHeight="1" x14ac:dyDescent="0.2">
      <c r="A33" s="44" t="s">
        <v>3356</v>
      </c>
      <c r="B33" s="386" t="s">
        <v>3357</v>
      </c>
      <c r="C33" s="387"/>
      <c r="D33" s="4"/>
      <c r="E33" s="4"/>
      <c r="F33" s="4"/>
      <c r="G33" s="4"/>
      <c r="H33" s="4"/>
      <c r="I33" s="4"/>
      <c r="J33" s="4"/>
      <c r="K33" s="4"/>
      <c r="L33" s="4"/>
      <c r="M33" s="4"/>
      <c r="N33" s="4"/>
      <c r="O33" s="4"/>
      <c r="P33" s="4"/>
      <c r="Q33" s="4"/>
    </row>
    <row r="34" spans="1:21" ht="79.5" hidden="1" customHeight="1" x14ac:dyDescent="0.2">
      <c r="A34" s="44" t="s">
        <v>3358</v>
      </c>
      <c r="B34" s="386" t="s">
        <v>3359</v>
      </c>
      <c r="C34" s="387"/>
      <c r="D34" s="4"/>
      <c r="E34" s="4"/>
      <c r="F34" s="4"/>
      <c r="G34" s="4"/>
      <c r="H34" s="4"/>
      <c r="I34" s="4"/>
      <c r="J34" s="4"/>
      <c r="K34" s="4"/>
      <c r="L34" s="4"/>
      <c r="M34" s="4"/>
      <c r="N34" s="4"/>
      <c r="O34" s="4"/>
      <c r="P34" s="4"/>
      <c r="Q34" s="4"/>
    </row>
    <row r="35" spans="1:21" ht="70.5" hidden="1" customHeight="1" x14ac:dyDescent="0.2">
      <c r="A35" s="44" t="s">
        <v>3360</v>
      </c>
      <c r="B35" s="386" t="s">
        <v>3361</v>
      </c>
      <c r="C35" s="387"/>
      <c r="D35" s="4"/>
      <c r="E35" s="4"/>
      <c r="F35" s="4"/>
      <c r="G35" s="4"/>
      <c r="H35" s="4"/>
      <c r="I35" s="4"/>
      <c r="J35" s="4"/>
      <c r="K35" s="4"/>
      <c r="L35" s="4"/>
      <c r="M35" s="4"/>
      <c r="N35" s="4"/>
      <c r="O35" s="4"/>
      <c r="P35" s="4"/>
      <c r="Q35" s="4"/>
    </row>
    <row r="36" spans="1:21" ht="45.75" hidden="1" customHeight="1" x14ac:dyDescent="0.2">
      <c r="A36" s="44" t="s">
        <v>3362</v>
      </c>
      <c r="B36" s="386" t="s">
        <v>3363</v>
      </c>
      <c r="C36" s="387"/>
      <c r="D36" s="4"/>
      <c r="E36" s="4"/>
      <c r="F36" s="4"/>
      <c r="G36" s="4"/>
      <c r="H36" s="4"/>
      <c r="I36" s="4"/>
      <c r="J36" s="4"/>
      <c r="K36" s="4"/>
      <c r="L36" s="4"/>
      <c r="M36" s="4"/>
      <c r="N36" s="4"/>
      <c r="O36" s="4"/>
      <c r="P36" s="4"/>
      <c r="Q36" s="4"/>
    </row>
    <row r="37" spans="1:21" ht="54.75" hidden="1" customHeight="1" x14ac:dyDescent="0.2">
      <c r="A37" s="44" t="s">
        <v>3364</v>
      </c>
      <c r="B37" s="386" t="s">
        <v>3365</v>
      </c>
      <c r="C37" s="387"/>
      <c r="D37" s="4"/>
      <c r="E37" s="4"/>
      <c r="F37" s="4"/>
      <c r="G37" s="4"/>
      <c r="H37" s="4"/>
      <c r="I37" s="4"/>
      <c r="J37" s="4"/>
      <c r="K37" s="4"/>
      <c r="L37" s="4"/>
      <c r="M37" s="4"/>
      <c r="N37" s="4"/>
      <c r="O37" s="4"/>
      <c r="P37" s="4"/>
      <c r="Q37" s="4"/>
    </row>
    <row r="38" spans="1:21" ht="37.5" hidden="1" customHeight="1" x14ac:dyDescent="0.2">
      <c r="A38" s="44" t="s">
        <v>3366</v>
      </c>
      <c r="B38" s="386" t="s">
        <v>3367</v>
      </c>
      <c r="C38" s="387"/>
      <c r="D38" s="4"/>
      <c r="E38" s="4"/>
      <c r="F38" s="4"/>
      <c r="G38" s="4"/>
      <c r="H38" s="4"/>
      <c r="I38" s="4"/>
      <c r="J38" s="4"/>
      <c r="K38" s="4"/>
      <c r="L38" s="4"/>
      <c r="M38" s="4"/>
      <c r="N38" s="4"/>
      <c r="O38" s="4"/>
      <c r="P38" s="4"/>
      <c r="Q38" s="4"/>
    </row>
    <row r="39" spans="1:21" ht="61.5" hidden="1" customHeight="1" x14ac:dyDescent="0.2">
      <c r="A39" s="44" t="s">
        <v>3368</v>
      </c>
      <c r="B39" s="386" t="s">
        <v>3369</v>
      </c>
      <c r="C39" s="387"/>
      <c r="D39" s="4"/>
      <c r="E39" s="4"/>
      <c r="F39" s="4"/>
      <c r="G39" s="4"/>
      <c r="H39" s="4"/>
      <c r="I39" s="4"/>
      <c r="J39" s="4"/>
      <c r="K39" s="4"/>
      <c r="L39" s="4"/>
      <c r="M39" s="4"/>
      <c r="N39" s="4"/>
      <c r="O39" s="4"/>
      <c r="P39" s="4"/>
      <c r="Q39" s="4"/>
    </row>
    <row r="40" spans="1:21" ht="53.25" hidden="1" customHeight="1" x14ac:dyDescent="0.2">
      <c r="A40" s="44" t="s">
        <v>3370</v>
      </c>
      <c r="B40" s="386" t="s">
        <v>3371</v>
      </c>
      <c r="C40" s="387"/>
      <c r="D40" s="4"/>
      <c r="E40" s="4"/>
      <c r="F40" s="4"/>
      <c r="G40" s="4"/>
      <c r="H40" s="4"/>
      <c r="I40" s="4"/>
      <c r="J40" s="4"/>
      <c r="K40" s="4"/>
      <c r="L40" s="4"/>
      <c r="M40" s="4"/>
      <c r="N40" s="4"/>
      <c r="O40" s="4"/>
      <c r="P40" s="4"/>
      <c r="Q40" s="4"/>
    </row>
    <row r="41" spans="1:21" ht="73.5" hidden="1" customHeight="1" x14ac:dyDescent="0.2">
      <c r="A41" s="44" t="s">
        <v>3372</v>
      </c>
      <c r="B41" s="386" t="s">
        <v>3373</v>
      </c>
      <c r="C41" s="387"/>
      <c r="D41" s="4"/>
      <c r="E41" s="4"/>
      <c r="F41" s="4"/>
      <c r="G41" s="4"/>
      <c r="H41" s="4"/>
      <c r="I41" s="4"/>
      <c r="J41" s="4"/>
      <c r="K41" s="4"/>
      <c r="L41" s="4"/>
      <c r="M41" s="4"/>
      <c r="N41" s="4"/>
      <c r="O41" s="4"/>
      <c r="P41" s="4"/>
      <c r="Q41" s="4"/>
    </row>
    <row r="42" spans="1:21" ht="57.75" hidden="1" customHeight="1" x14ac:dyDescent="0.2">
      <c r="A42" s="44" t="s">
        <v>3374</v>
      </c>
      <c r="B42" s="386" t="s">
        <v>3375</v>
      </c>
      <c r="C42" s="387"/>
      <c r="D42" s="4"/>
      <c r="E42" s="4"/>
      <c r="F42" s="4"/>
      <c r="G42" s="4"/>
      <c r="H42" s="4"/>
      <c r="I42" s="4"/>
      <c r="J42" s="4"/>
      <c r="K42" s="4"/>
      <c r="L42" s="4"/>
      <c r="M42" s="4"/>
      <c r="N42" s="4"/>
      <c r="O42" s="4"/>
      <c r="P42" s="4"/>
      <c r="Q42" s="4"/>
    </row>
    <row r="43" spans="1:21" ht="84" hidden="1" customHeight="1" x14ac:dyDescent="0.2">
      <c r="A43" s="44" t="s">
        <v>3376</v>
      </c>
      <c r="B43" s="386" t="s">
        <v>3377</v>
      </c>
      <c r="C43" s="387"/>
      <c r="D43" s="4"/>
      <c r="E43" s="4"/>
      <c r="F43" s="4"/>
      <c r="G43" s="4"/>
      <c r="H43" s="4"/>
      <c r="I43" s="4"/>
      <c r="J43" s="4"/>
      <c r="K43" s="4"/>
      <c r="L43" s="4"/>
      <c r="M43" s="4"/>
      <c r="N43" s="4"/>
      <c r="O43" s="4"/>
      <c r="P43" s="4"/>
      <c r="Q43" s="4"/>
    </row>
    <row r="44" spans="1:21" ht="48" hidden="1" customHeight="1" x14ac:dyDescent="0.2">
      <c r="A44" s="44" t="s">
        <v>3378</v>
      </c>
      <c r="B44" s="386" t="s">
        <v>3379</v>
      </c>
      <c r="C44" s="387"/>
      <c r="D44" s="4"/>
      <c r="E44" s="4"/>
      <c r="F44" s="4"/>
      <c r="G44" s="4"/>
      <c r="H44" s="4"/>
      <c r="I44" s="4"/>
      <c r="J44" s="4"/>
      <c r="K44" s="4"/>
      <c r="L44" s="4"/>
      <c r="M44" s="4"/>
      <c r="N44" s="4"/>
      <c r="O44" s="4"/>
      <c r="P44" s="4"/>
      <c r="Q44" s="4"/>
    </row>
    <row r="45" spans="1:21" ht="57" hidden="1" customHeight="1" x14ac:dyDescent="0.2">
      <c r="A45" s="44" t="s">
        <v>3380</v>
      </c>
      <c r="B45" s="386" t="s">
        <v>3381</v>
      </c>
      <c r="C45" s="387"/>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8" t="s">
        <v>3383</v>
      </c>
      <c r="C46" s="387"/>
      <c r="D46" s="42"/>
      <c r="E46" s="4"/>
      <c r="F46" s="4"/>
      <c r="G46" s="4"/>
      <c r="H46" s="4"/>
      <c r="I46" s="4"/>
      <c r="J46" s="4"/>
      <c r="K46" s="4"/>
      <c r="L46" s="4"/>
      <c r="M46" s="4"/>
      <c r="N46" s="4"/>
      <c r="O46" s="4"/>
      <c r="P46" s="4"/>
      <c r="Q46" s="4"/>
    </row>
    <row r="47" spans="1:21" ht="66" hidden="1" customHeight="1" x14ac:dyDescent="0.2">
      <c r="A47" s="50" t="s">
        <v>3384</v>
      </c>
      <c r="B47" s="389" t="s">
        <v>3385</v>
      </c>
      <c r="C47" s="389"/>
      <c r="D47" s="4"/>
      <c r="E47" s="4"/>
      <c r="F47" s="4"/>
      <c r="G47" s="4"/>
      <c r="H47" s="4"/>
      <c r="I47" s="4"/>
      <c r="J47" s="4"/>
      <c r="K47" s="4"/>
      <c r="L47" s="4"/>
      <c r="M47" s="4"/>
      <c r="N47" s="4"/>
      <c r="O47" s="4"/>
      <c r="P47" s="4"/>
      <c r="Q47" s="4"/>
    </row>
    <row r="48" spans="1:21" ht="123.75" customHeight="1" x14ac:dyDescent="0.2">
      <c r="A48" s="312" t="s">
        <v>3386</v>
      </c>
      <c r="B48" s="385" t="s">
        <v>3387</v>
      </c>
      <c r="C48" s="384"/>
      <c r="D48" s="4"/>
      <c r="E48" s="4"/>
      <c r="F48" s="4"/>
      <c r="G48" s="4"/>
      <c r="H48" s="4"/>
      <c r="I48" s="4"/>
      <c r="J48" s="4"/>
      <c r="K48" s="4"/>
      <c r="L48" s="4"/>
      <c r="M48" s="4"/>
      <c r="N48" s="4"/>
      <c r="O48" s="4"/>
      <c r="P48" s="4"/>
      <c r="Q48" s="4"/>
    </row>
    <row r="49" spans="1:17" s="306" customFormat="1" ht="34.5" customHeight="1" x14ac:dyDescent="0.2">
      <c r="A49" s="312" t="s">
        <v>3388</v>
      </c>
      <c r="B49" s="383" t="s">
        <v>3389</v>
      </c>
      <c r="C49" s="384"/>
      <c r="D49" s="4"/>
      <c r="E49" s="4"/>
      <c r="F49" s="4"/>
      <c r="G49" s="4"/>
      <c r="H49" s="4"/>
      <c r="I49" s="4"/>
      <c r="J49" s="4"/>
      <c r="K49" s="4"/>
      <c r="L49" s="4"/>
      <c r="M49" s="4"/>
      <c r="N49" s="4"/>
      <c r="O49" s="4"/>
      <c r="P49" s="4"/>
      <c r="Q49" s="4"/>
    </row>
    <row r="50" spans="1:17" s="313" customFormat="1" ht="34.5" customHeight="1" x14ac:dyDescent="0.2">
      <c r="A50" s="312" t="s">
        <v>3390</v>
      </c>
      <c r="B50" s="383" t="s">
        <v>3391</v>
      </c>
      <c r="C50" s="38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topLeftCell="A1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7" t="s">
        <v>22</v>
      </c>
      <c r="B2" s="348"/>
      <c r="C2" s="348"/>
      <c r="D2" s="348"/>
      <c r="E2" s="348"/>
      <c r="F2" s="348"/>
      <c r="G2" s="348"/>
      <c r="H2" s="348"/>
      <c r="I2" s="34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9" t="s">
        <v>24</v>
      </c>
      <c r="B4" s="350"/>
      <c r="C4" s="350"/>
      <c r="D4" s="350"/>
      <c r="E4" s="350"/>
      <c r="F4" s="350"/>
      <c r="G4" s="350"/>
      <c r="H4" s="350"/>
      <c r="I4" s="35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33265</v>
      </c>
      <c r="H6" s="20" t="s">
        <v>26</v>
      </c>
      <c r="I6" s="21" t="s">
        <v>27</v>
      </c>
      <c r="J6" s="4"/>
      <c r="L6" s="4"/>
      <c r="M6" s="4"/>
      <c r="N6" s="4"/>
      <c r="O6" s="4"/>
      <c r="P6" s="4"/>
      <c r="Q6" s="4"/>
      <c r="R6" s="4"/>
      <c r="S6" s="4"/>
      <c r="T6" s="4"/>
      <c r="U6" s="4"/>
      <c r="V6" s="4"/>
      <c r="W6" s="4"/>
      <c r="X6" s="4"/>
    </row>
    <row r="7" spans="1:24" ht="15" customHeight="1" x14ac:dyDescent="0.2">
      <c r="B7" s="22"/>
      <c r="C7" s="23"/>
      <c r="D7" s="24"/>
      <c r="E7" s="351" t="s">
        <v>28</v>
      </c>
      <c r="F7" s="354" t="s">
        <v>29</v>
      </c>
      <c r="G7" s="35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2"/>
      <c r="F8" s="343" t="s">
        <v>32</v>
      </c>
      <c r="G8" s="34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2"/>
      <c r="F9" s="345" t="s">
        <v>33</v>
      </c>
      <c r="G9" s="34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2"/>
      <c r="F10" s="343" t="s">
        <v>36</v>
      </c>
      <c r="G10" s="34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3"/>
      <c r="F11" s="356" t="s">
        <v>37</v>
      </c>
      <c r="G11" s="35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7" t="s">
        <v>41</v>
      </c>
      <c r="C15" s="338"/>
      <c r="D15" s="338"/>
      <c r="E15" s="338"/>
      <c r="F15" s="339"/>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40" t="s">
        <v>29</v>
      </c>
      <c r="B16" s="336" t="str">
        <f>'PR-RAS'!B6</f>
        <v xml:space="preserve">PRIHODI POSLOVANJA (šifre 61+62+63+64+65+66+67+68) </v>
      </c>
      <c r="C16" s="332"/>
      <c r="D16" s="332"/>
      <c r="E16" s="332"/>
      <c r="F16" s="333"/>
      <c r="G16" s="35" t="str">
        <f>'PR-RAS'!C6</f>
        <v>6</v>
      </c>
      <c r="H16" s="206">
        <f>'PR-RAS'!D6</f>
        <v>14307312</v>
      </c>
      <c r="I16" s="206">
        <f>'PR-RAS'!E6</f>
        <v>16134901.199999999</v>
      </c>
      <c r="J16" s="4"/>
      <c r="K16" s="4"/>
      <c r="L16" s="4"/>
      <c r="M16" s="4"/>
      <c r="N16" s="4"/>
      <c r="O16" s="4"/>
      <c r="P16" s="4"/>
      <c r="Q16" s="4"/>
      <c r="R16" s="4"/>
      <c r="S16" s="4"/>
      <c r="T16" s="4"/>
      <c r="U16" s="4"/>
      <c r="V16" s="4"/>
      <c r="W16" s="4"/>
      <c r="X16" s="4"/>
    </row>
    <row r="17" spans="1:24" ht="12.75" customHeight="1" x14ac:dyDescent="0.2">
      <c r="A17" s="341"/>
      <c r="B17" s="325" t="str">
        <f>'PR-RAS'!B151</f>
        <v xml:space="preserve">RASHODI POSLOVANJA (šifre 31+32+34+35+36+37+38) </v>
      </c>
      <c r="C17" s="326"/>
      <c r="D17" s="326"/>
      <c r="E17" s="326"/>
      <c r="F17" s="327"/>
      <c r="G17" s="36" t="str">
        <f>'PR-RAS'!C151</f>
        <v>3</v>
      </c>
      <c r="H17" s="206">
        <f>'PR-RAS'!D151</f>
        <v>10329284</v>
      </c>
      <c r="I17" s="206">
        <f>'PR-RAS'!E151</f>
        <v>11571568.65</v>
      </c>
      <c r="J17" s="4"/>
      <c r="K17" s="4"/>
      <c r="L17" s="4"/>
      <c r="M17" s="4"/>
      <c r="N17" s="4"/>
      <c r="O17" s="4"/>
      <c r="P17" s="4"/>
      <c r="Q17" s="4"/>
      <c r="R17" s="4"/>
      <c r="S17" s="4"/>
      <c r="T17" s="4"/>
      <c r="U17" s="4"/>
      <c r="V17" s="4"/>
      <c r="W17" s="4"/>
      <c r="X17" s="4"/>
    </row>
    <row r="18" spans="1:24" ht="12.75" customHeight="1" x14ac:dyDescent="0.2">
      <c r="A18" s="341"/>
      <c r="B18" s="325" t="str">
        <f>'PR-RAS'!B645</f>
        <v>Višak prihoda i primitaka raspoloživ u sljedećem razdoblju (šifre X005 + '9221-9222' - Y005 - '9222-9221')</v>
      </c>
      <c r="C18" s="326"/>
      <c r="D18" s="326"/>
      <c r="E18" s="326"/>
      <c r="F18" s="327"/>
      <c r="G18" s="36" t="str">
        <f>'PR-RAS'!C645</f>
        <v>X006</v>
      </c>
      <c r="H18" s="206">
        <f>'PR-RAS'!D645</f>
        <v>1426550</v>
      </c>
      <c r="I18" s="206">
        <f>'PR-RAS'!E645</f>
        <v>0</v>
      </c>
      <c r="J18" s="4"/>
      <c r="K18" s="4"/>
      <c r="L18" s="4"/>
      <c r="M18" s="4"/>
      <c r="N18" s="4"/>
      <c r="O18" s="4"/>
      <c r="P18" s="4"/>
      <c r="Q18" s="4"/>
      <c r="R18" s="4"/>
      <c r="S18" s="4"/>
      <c r="T18" s="4"/>
      <c r="U18" s="4"/>
      <c r="V18" s="4"/>
      <c r="W18" s="4"/>
      <c r="X18" s="4"/>
    </row>
    <row r="19" spans="1:24" ht="12.75" customHeight="1" x14ac:dyDescent="0.2">
      <c r="A19" s="342"/>
      <c r="B19" s="328" t="str">
        <f>'PR-RAS'!B646</f>
        <v>Manjak prihoda i primitaka za pokriće u sljedećem razdoblju (šifre Y005 + '9222-9221' - X005 - '9221-9222' )</v>
      </c>
      <c r="C19" s="329"/>
      <c r="D19" s="329"/>
      <c r="E19" s="329"/>
      <c r="F19" s="330"/>
      <c r="G19" s="37" t="str">
        <f>'PR-RAS'!C646</f>
        <v>Y006</v>
      </c>
      <c r="H19" s="207">
        <f>'PR-RAS'!D646</f>
        <v>0</v>
      </c>
      <c r="I19" s="207">
        <f>'PR-RAS'!E646</f>
        <v>101519.72000000253</v>
      </c>
      <c r="J19" s="4"/>
      <c r="K19" s="4"/>
      <c r="L19" s="4"/>
      <c r="M19" s="4"/>
      <c r="N19" s="4"/>
      <c r="O19" s="4"/>
      <c r="P19" s="4"/>
      <c r="Q19" s="4"/>
      <c r="R19" s="4"/>
      <c r="S19" s="4"/>
      <c r="T19" s="4"/>
      <c r="U19" s="4"/>
      <c r="V19" s="4"/>
      <c r="W19" s="4"/>
      <c r="X19" s="4"/>
    </row>
    <row r="20" spans="1:24" ht="12.75" customHeight="1" x14ac:dyDescent="0.2">
      <c r="A20" s="340" t="s">
        <v>32</v>
      </c>
      <c r="B20" s="336" t="str">
        <f>BILANCA!B7</f>
        <v>Nefinancijska imovina (šifre 01+02+03+04+05+06)</v>
      </c>
      <c r="C20" s="332"/>
      <c r="D20" s="332"/>
      <c r="E20" s="332"/>
      <c r="F20" s="333"/>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1"/>
      <c r="B21" s="325" t="str">
        <f>BILANCA!B68</f>
        <v>Financijska imovina (šifre 11+12+13+14+15+16+17+19)</v>
      </c>
      <c r="C21" s="326"/>
      <c r="D21" s="326"/>
      <c r="E21" s="326"/>
      <c r="F21" s="327"/>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1"/>
      <c r="B22" s="325" t="str">
        <f>BILANCA!B176</f>
        <v xml:space="preserve">Obveze (šifre 23+24+25+26+29) </v>
      </c>
      <c r="C22" s="326"/>
      <c r="D22" s="326"/>
      <c r="E22" s="326"/>
      <c r="F22" s="327"/>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2"/>
      <c r="B23" s="328" t="str">
        <f>BILANCA!B237</f>
        <v>Vlastiti izvori (šifre 91 + 922 - 93 + 96 do 98)</v>
      </c>
      <c r="C23" s="329"/>
      <c r="D23" s="329"/>
      <c r="E23" s="329"/>
      <c r="F23" s="330"/>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40" t="s">
        <v>45</v>
      </c>
      <c r="B24" s="336" t="str">
        <f>'RAS-funkcijski'!B5</f>
        <v>Opće javne usluge (šifre 011+012+013+014 do 018)</v>
      </c>
      <c r="C24" s="332"/>
      <c r="D24" s="332"/>
      <c r="E24" s="332"/>
      <c r="F24" s="333"/>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1"/>
      <c r="B25" s="325" t="str">
        <f>'RAS-funkcijski'!B35</f>
        <v>Ekonomski poslovi (šifre 041+042+043+044+045+046+047+048+049)</v>
      </c>
      <c r="C25" s="326"/>
      <c r="D25" s="326"/>
      <c r="E25" s="326"/>
      <c r="F25" s="327"/>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1"/>
      <c r="B26" s="325" t="str">
        <f>'RAS-funkcijski'!B88</f>
        <v>Rashodi vezani za stanovanje i kom. pogodnosti koji nisu drugdje svrstani</v>
      </c>
      <c r="C26" s="326"/>
      <c r="D26" s="326"/>
      <c r="E26" s="326"/>
      <c r="F26" s="327"/>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1"/>
      <c r="B27" s="325" t="str">
        <f>'RAS-funkcijski'!B114</f>
        <v>Obrazovanje (šifre 091+092+093+094+095+096+097+098)</v>
      </c>
      <c r="C27" s="326"/>
      <c r="D27" s="326"/>
      <c r="E27" s="326"/>
      <c r="F27" s="327"/>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2"/>
      <c r="B28" s="328" t="str">
        <f>'RAS-funkcijski'!B141</f>
        <v>Kontrolni zbroj (šifre 01+02+03+04+05+06+07+08+09+10)</v>
      </c>
      <c r="C28" s="329"/>
      <c r="D28" s="329"/>
      <c r="E28" s="329"/>
      <c r="F28" s="330"/>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40" t="s">
        <v>36</v>
      </c>
      <c r="B29" s="331" t="str">
        <f>'P-VRIO'!B5</f>
        <v>Promjene u vrijednosti i obujmu imovine (šifre 91511+91512)</v>
      </c>
      <c r="C29" s="332"/>
      <c r="D29" s="332"/>
      <c r="E29" s="332"/>
      <c r="F29" s="333"/>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1"/>
      <c r="B30" s="334" t="str">
        <f>'P-VRIO'!B22</f>
        <v>Promjene u obujmu imovine (šifre P016+P023)</v>
      </c>
      <c r="C30" s="326"/>
      <c r="D30" s="326"/>
      <c r="E30" s="326"/>
      <c r="F30" s="327"/>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1"/>
      <c r="B31" s="334" t="str">
        <f>'P-VRIO'!B38</f>
        <v>Promjene u vrijednosti (revalorizacija) i obujmu obveza (šifre 91521+91522)</v>
      </c>
      <c r="C31" s="326"/>
      <c r="D31" s="326"/>
      <c r="E31" s="326"/>
      <c r="F31" s="327"/>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2"/>
      <c r="B32" s="335" t="str">
        <f>'P-VRIO'!B44</f>
        <v>Promjene u obujmu obveza (šifre P035 do P038)</v>
      </c>
      <c r="C32" s="329"/>
      <c r="D32" s="329"/>
      <c r="E32" s="329"/>
      <c r="F32" s="330"/>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40" t="s">
        <v>37</v>
      </c>
      <c r="B33" s="336" t="str">
        <f>OBVEZE!B5</f>
        <v>Stanje obveza 1. siječnja (=stanju obveza iz Izvještaja o obvezama na 31. prosinca prethodne godine)</v>
      </c>
      <c r="C33" s="332"/>
      <c r="D33" s="332"/>
      <c r="E33" s="332"/>
      <c r="F33" s="333"/>
      <c r="G33" s="180" t="str">
        <f>OBVEZE!C5</f>
        <v>V001</v>
      </c>
      <c r="H33" s="216" t="s">
        <v>46</v>
      </c>
      <c r="I33" s="217">
        <f>OBVEZE!D5</f>
        <v>11715264.949999999</v>
      </c>
      <c r="J33" s="4"/>
      <c r="K33" s="4"/>
      <c r="L33" s="4"/>
      <c r="M33" s="4"/>
      <c r="N33" s="4"/>
      <c r="O33" s="4"/>
      <c r="P33" s="4"/>
      <c r="Q33" s="4"/>
      <c r="R33" s="4"/>
      <c r="S33" s="4"/>
      <c r="T33" s="4"/>
      <c r="U33" s="4"/>
      <c r="V33" s="4"/>
      <c r="W33" s="4"/>
      <c r="X33" s="4"/>
    </row>
    <row r="34" spans="1:24" ht="12.75" customHeight="1" x14ac:dyDescent="0.2">
      <c r="A34" s="341"/>
      <c r="B34" s="325" t="str">
        <f>OBVEZE!B42</f>
        <v>Stanje obveza na kraju izvještajnog razdoblja (šifre V001+V002-V004) i (šifre V007+V009)</v>
      </c>
      <c r="C34" s="326"/>
      <c r="D34" s="326"/>
      <c r="E34" s="326"/>
      <c r="F34" s="327"/>
      <c r="G34" s="181" t="str">
        <f>OBVEZE!C42</f>
        <v>V006</v>
      </c>
      <c r="H34" s="210" t="s">
        <v>46</v>
      </c>
      <c r="I34" s="211">
        <f>OBVEZE!D42</f>
        <v>9194769.6700000018</v>
      </c>
      <c r="J34" s="4"/>
      <c r="K34" s="4"/>
      <c r="L34" s="4"/>
      <c r="M34" s="4"/>
      <c r="N34" s="4"/>
      <c r="O34" s="4"/>
      <c r="P34" s="4"/>
      <c r="Q34" s="4"/>
      <c r="R34" s="4"/>
      <c r="S34" s="4"/>
      <c r="T34" s="4"/>
      <c r="U34" s="4"/>
      <c r="V34" s="4"/>
      <c r="W34" s="4"/>
      <c r="X34" s="4"/>
    </row>
    <row r="35" spans="1:24" ht="12.75" customHeight="1" x14ac:dyDescent="0.2">
      <c r="A35" s="341"/>
      <c r="B35" s="325" t="str">
        <f>OBVEZE!B43</f>
        <v>Stanje dospjelih obveza na kraju izvještajnog razdoblja (šifre V008+D23+D24 + 'D dio 25,26')</v>
      </c>
      <c r="C35" s="326"/>
      <c r="D35" s="326"/>
      <c r="E35" s="326"/>
      <c r="F35" s="327"/>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2"/>
      <c r="B36" s="328" t="str">
        <f>OBVEZE!B101</f>
        <v>Stanje nedospjelih obveza na kraju izvještajnog razdoblja (šifre V010 + ND23 + ND24 + 'ND dio 25,26')</v>
      </c>
      <c r="C36" s="329"/>
      <c r="D36" s="329"/>
      <c r="E36" s="329"/>
      <c r="F36" s="330"/>
      <c r="G36" s="182" t="str">
        <f>OBVEZE!C101</f>
        <v>V009</v>
      </c>
      <c r="H36" s="214" t="s">
        <v>46</v>
      </c>
      <c r="I36" s="215">
        <f>OBVEZE!D101</f>
        <v>9194769.6699999999</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4" t="s">
        <v>47</v>
      </c>
      <c r="I39" s="324"/>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4" zoomScale="98" zoomScaleNormal="98" workbookViewId="0">
      <selection activeCell="D411" sqref="D411"/>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2" t="s">
        <v>48</v>
      </c>
      <c r="B2" s="363"/>
      <c r="C2" s="363"/>
      <c r="D2" s="363"/>
      <c r="E2" s="363"/>
      <c r="F2" s="363"/>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4" t="s">
        <v>54</v>
      </c>
      <c r="B5" s="365"/>
      <c r="C5" s="253"/>
      <c r="D5" s="81"/>
      <c r="E5" s="81"/>
      <c r="F5" s="65"/>
    </row>
    <row r="6" spans="1:25" ht="12.75" customHeight="1" x14ac:dyDescent="0.2">
      <c r="A6" s="54">
        <v>6</v>
      </c>
      <c r="B6" s="88" t="s">
        <v>55</v>
      </c>
      <c r="C6" s="55" t="s">
        <v>56</v>
      </c>
      <c r="D6" s="56">
        <f>D7+D44+D50+D82+D106+D124+D133+D139</f>
        <v>14307312</v>
      </c>
      <c r="E6" s="56">
        <f>E7+E44+E50+E82+E106+E124+E133+E139</f>
        <v>16134901.199999999</v>
      </c>
      <c r="F6" s="57">
        <f t="shared" ref="F6:F131" si="0">IF(D6&lt;&gt;0,IF(E6/D6&gt;=100,"&gt;&gt;100",E6/D6*100),"-")</f>
        <v>112.77381243940161</v>
      </c>
    </row>
    <row r="7" spans="1:25" ht="12.75" customHeight="1" x14ac:dyDescent="0.2">
      <c r="A7" s="54">
        <v>61</v>
      </c>
      <c r="B7" s="88" t="s">
        <v>57</v>
      </c>
      <c r="C7" s="55" t="s">
        <v>58</v>
      </c>
      <c r="D7" s="56">
        <f t="shared" ref="D7:E7" si="1">D8+D17+D23+D29+D37+D40</f>
        <v>9727644</v>
      </c>
      <c r="E7" s="56">
        <f t="shared" si="1"/>
        <v>11251233.549999999</v>
      </c>
      <c r="F7" s="57">
        <f t="shared" si="0"/>
        <v>115.66247233142988</v>
      </c>
    </row>
    <row r="8" spans="1:25" ht="12.75" customHeight="1" x14ac:dyDescent="0.2">
      <c r="A8" s="54">
        <v>611</v>
      </c>
      <c r="B8" s="88" t="s">
        <v>59</v>
      </c>
      <c r="C8" s="55" t="s">
        <v>60</v>
      </c>
      <c r="D8" s="56">
        <f t="shared" ref="D8:E8" si="2">SUM(D9:D14)-D15-D16</f>
        <v>9000833</v>
      </c>
      <c r="E8" s="56">
        <f t="shared" si="2"/>
        <v>10767846.029999999</v>
      </c>
      <c r="F8" s="57">
        <f t="shared" si="0"/>
        <v>119.63166109181228</v>
      </c>
    </row>
    <row r="9" spans="1:25" ht="12.75" customHeight="1" x14ac:dyDescent="0.2">
      <c r="A9" s="54">
        <v>6111</v>
      </c>
      <c r="B9" s="88" t="s">
        <v>61</v>
      </c>
      <c r="C9" s="55" t="s">
        <v>62</v>
      </c>
      <c r="D9" s="284">
        <v>9000833</v>
      </c>
      <c r="E9" s="284">
        <v>12186959.43</v>
      </c>
      <c r="F9" s="57">
        <f t="shared" si="0"/>
        <v>135.39812848433027</v>
      </c>
    </row>
    <row r="10" spans="1:25" ht="12.75" customHeight="1" x14ac:dyDescent="0.2">
      <c r="A10" s="54">
        <v>6112</v>
      </c>
      <c r="B10" s="88" t="s">
        <v>63</v>
      </c>
      <c r="C10" s="55" t="s">
        <v>64</v>
      </c>
      <c r="D10" s="284"/>
      <c r="E10" s="284">
        <v>293762.11</v>
      </c>
      <c r="F10" s="57" t="str">
        <f t="shared" si="0"/>
        <v>-</v>
      </c>
    </row>
    <row r="11" spans="1:25" ht="12.75" customHeight="1" x14ac:dyDescent="0.2">
      <c r="A11" s="54">
        <v>6113</v>
      </c>
      <c r="B11" s="88" t="s">
        <v>65</v>
      </c>
      <c r="C11" s="55" t="s">
        <v>66</v>
      </c>
      <c r="D11" s="284"/>
      <c r="E11" s="284">
        <v>511454.88</v>
      </c>
      <c r="F11" s="57" t="str">
        <f t="shared" si="0"/>
        <v>-</v>
      </c>
    </row>
    <row r="12" spans="1:25" ht="12.75" customHeight="1" x14ac:dyDescent="0.2">
      <c r="A12" s="54">
        <v>6114</v>
      </c>
      <c r="B12" s="88" t="s">
        <v>67</v>
      </c>
      <c r="C12" s="55" t="s">
        <v>68</v>
      </c>
      <c r="D12" s="284"/>
      <c r="E12" s="284">
        <v>540658.77</v>
      </c>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v>2764989.16</v>
      </c>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705526</v>
      </c>
      <c r="E23" s="56">
        <f t="shared" si="4"/>
        <v>471298.11</v>
      </c>
      <c r="F23" s="57">
        <f t="shared" si="0"/>
        <v>66.800955599084929</v>
      </c>
    </row>
    <row r="24" spans="1:6" ht="12.75" customHeight="1" x14ac:dyDescent="0.2">
      <c r="A24" s="54">
        <v>6131</v>
      </c>
      <c r="B24" s="88" t="s">
        <v>91</v>
      </c>
      <c r="C24" s="55" t="s">
        <v>92</v>
      </c>
      <c r="D24" s="284">
        <v>22877</v>
      </c>
      <c r="E24" s="284">
        <v>24630.85</v>
      </c>
      <c r="F24" s="57">
        <f t="shared" si="0"/>
        <v>107.66643353586571</v>
      </c>
    </row>
    <row r="25" spans="1:6" ht="12.75" customHeight="1" x14ac:dyDescent="0.2">
      <c r="A25" s="54">
        <v>6132</v>
      </c>
      <c r="B25" s="88" t="s">
        <v>93</v>
      </c>
      <c r="C25" s="55" t="s">
        <v>94</v>
      </c>
      <c r="D25" s="323"/>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v>682649</v>
      </c>
      <c r="E27" s="284">
        <v>446667.26</v>
      </c>
      <c r="F27" s="57">
        <f t="shared" si="0"/>
        <v>65.431467708881144</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21285</v>
      </c>
      <c r="E29" s="56">
        <f t="shared" si="5"/>
        <v>12089.41</v>
      </c>
      <c r="F29" s="57">
        <f t="shared" si="0"/>
        <v>56.797791872210482</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v>18365</v>
      </c>
      <c r="E31" s="284">
        <v>6468.96</v>
      </c>
      <c r="F31" s="57">
        <f t="shared" si="0"/>
        <v>35.224394228151375</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v>2920</v>
      </c>
      <c r="E33" s="284">
        <v>5620.45</v>
      </c>
      <c r="F33" s="57">
        <f t="shared" si="0"/>
        <v>192.48116438356163</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2700420</v>
      </c>
      <c r="E50" s="60">
        <f>E51+E54+E59+E62+E65+E68+E71+E74+E77</f>
        <v>3118244.54</v>
      </c>
      <c r="F50" s="57">
        <f t="shared" si="0"/>
        <v>115.47257611778909</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1908404</v>
      </c>
      <c r="E59" s="56">
        <f t="shared" si="12"/>
        <v>1440468.55</v>
      </c>
      <c r="F59" s="57">
        <f t="shared" si="0"/>
        <v>75.480273044910831</v>
      </c>
    </row>
    <row r="60" spans="1:6" ht="24" x14ac:dyDescent="0.2">
      <c r="A60" s="54">
        <v>6331</v>
      </c>
      <c r="B60" s="100" t="s">
        <v>163</v>
      </c>
      <c r="C60" s="55" t="s">
        <v>164</v>
      </c>
      <c r="D60" s="284">
        <v>1595344</v>
      </c>
      <c r="E60" s="284">
        <v>1440468.55</v>
      </c>
      <c r="F60" s="57">
        <f t="shared" si="0"/>
        <v>90.292034194506016</v>
      </c>
    </row>
    <row r="61" spans="1:6" ht="24" x14ac:dyDescent="0.2">
      <c r="A61" s="54">
        <v>6332</v>
      </c>
      <c r="B61" s="100" t="s">
        <v>165</v>
      </c>
      <c r="C61" s="55" t="s">
        <v>166</v>
      </c>
      <c r="D61" s="284">
        <v>313060</v>
      </c>
      <c r="E61" s="284"/>
      <c r="F61" s="57">
        <f t="shared" si="0"/>
        <v>0</v>
      </c>
    </row>
    <row r="62" spans="1:6" ht="12.75" customHeight="1" x14ac:dyDescent="0.2">
      <c r="A62" s="54">
        <v>634</v>
      </c>
      <c r="B62" s="88" t="s">
        <v>167</v>
      </c>
      <c r="C62" s="55" t="s">
        <v>168</v>
      </c>
      <c r="D62" s="56">
        <f t="shared" ref="D62:E62" si="13">SUM(D63:D64)</f>
        <v>706494</v>
      </c>
      <c r="E62" s="56">
        <f t="shared" si="13"/>
        <v>939036.5</v>
      </c>
      <c r="F62" s="57">
        <f t="shared" si="0"/>
        <v>132.91499998584558</v>
      </c>
    </row>
    <row r="63" spans="1:6" ht="12.75" customHeight="1" x14ac:dyDescent="0.2">
      <c r="A63" s="54">
        <v>6341</v>
      </c>
      <c r="B63" s="88" t="s">
        <v>169</v>
      </c>
      <c r="C63" s="55" t="s">
        <v>170</v>
      </c>
      <c r="D63" s="284">
        <v>6494</v>
      </c>
      <c r="E63" s="284"/>
      <c r="F63" s="57">
        <f t="shared" si="0"/>
        <v>0</v>
      </c>
    </row>
    <row r="64" spans="1:6" ht="12.75" customHeight="1" x14ac:dyDescent="0.2">
      <c r="A64" s="54">
        <v>6342</v>
      </c>
      <c r="B64" s="88" t="s">
        <v>171</v>
      </c>
      <c r="C64" s="55" t="s">
        <v>172</v>
      </c>
      <c r="D64" s="284">
        <v>700000</v>
      </c>
      <c r="E64" s="284">
        <v>939036.5</v>
      </c>
      <c r="F64" s="57">
        <f t="shared" si="0"/>
        <v>134.14807142857143</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0</v>
      </c>
      <c r="F68" s="57" t="str">
        <f t="shared" si="0"/>
        <v>-</v>
      </c>
    </row>
    <row r="69" spans="1:6" ht="12.75" customHeight="1" x14ac:dyDescent="0.2">
      <c r="A69" s="54" t="s">
        <v>181</v>
      </c>
      <c r="B69" s="88" t="s">
        <v>182</v>
      </c>
      <c r="C69" s="55" t="s">
        <v>181</v>
      </c>
      <c r="D69" s="284"/>
      <c r="E69" s="284"/>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85522</v>
      </c>
      <c r="E74" s="56">
        <f t="shared" si="17"/>
        <v>738739.49</v>
      </c>
      <c r="F74" s="57">
        <f t="shared" si="0"/>
        <v>863.80053085755719</v>
      </c>
    </row>
    <row r="75" spans="1:6" ht="12.75" customHeight="1" x14ac:dyDescent="0.2">
      <c r="A75" s="54" t="s">
        <v>193</v>
      </c>
      <c r="B75" s="88" t="s">
        <v>194</v>
      </c>
      <c r="C75" s="55" t="s">
        <v>193</v>
      </c>
      <c r="D75" s="284">
        <v>85522</v>
      </c>
      <c r="E75" s="284">
        <v>738739.49</v>
      </c>
      <c r="F75" s="57">
        <f t="shared" si="0"/>
        <v>863.80053085755719</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673761</v>
      </c>
      <c r="E82" s="56">
        <f t="shared" si="19"/>
        <v>584425.64</v>
      </c>
      <c r="F82" s="57">
        <f t="shared" si="0"/>
        <v>86.74079384232688</v>
      </c>
    </row>
    <row r="83" spans="1:6" ht="12.75" customHeight="1" x14ac:dyDescent="0.2">
      <c r="A83" s="54">
        <v>641</v>
      </c>
      <c r="B83" s="88" t="s">
        <v>209</v>
      </c>
      <c r="C83" s="55" t="s">
        <v>210</v>
      </c>
      <c r="D83" s="56">
        <f t="shared" ref="D83:E83" si="20">SUM(D84:D90)</f>
        <v>12</v>
      </c>
      <c r="E83" s="56">
        <f t="shared" si="20"/>
        <v>2692.2400000000002</v>
      </c>
      <c r="F83" s="57" t="str">
        <f t="shared" si="0"/>
        <v>&gt;&gt;100</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12</v>
      </c>
      <c r="E85" s="284">
        <v>10.15</v>
      </c>
      <c r="F85" s="57">
        <f t="shared" si="0"/>
        <v>84.583333333333329</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v>2682.09</v>
      </c>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673749</v>
      </c>
      <c r="E91" s="56">
        <f t="shared" si="21"/>
        <v>581733.4</v>
      </c>
      <c r="F91" s="57">
        <f t="shared" si="0"/>
        <v>86.34274781854964</v>
      </c>
    </row>
    <row r="92" spans="1:6" ht="12.75" customHeight="1" x14ac:dyDescent="0.2">
      <c r="A92" s="54">
        <v>6421</v>
      </c>
      <c r="B92" s="88" t="s">
        <v>227</v>
      </c>
      <c r="C92" s="55" t="s">
        <v>228</v>
      </c>
      <c r="D92" s="284">
        <v>18936</v>
      </c>
      <c r="E92" s="284">
        <v>18925.02</v>
      </c>
      <c r="F92" s="57">
        <f t="shared" si="0"/>
        <v>99.942015209125472</v>
      </c>
    </row>
    <row r="93" spans="1:6" ht="12.75" customHeight="1" x14ac:dyDescent="0.2">
      <c r="A93" s="54">
        <v>6422</v>
      </c>
      <c r="B93" s="88" t="s">
        <v>229</v>
      </c>
      <c r="C93" s="55" t="s">
        <v>230</v>
      </c>
      <c r="D93" s="284">
        <v>194701</v>
      </c>
      <c r="E93" s="284">
        <v>408978.08</v>
      </c>
      <c r="F93" s="57">
        <f t="shared" si="0"/>
        <v>210.0544321806257</v>
      </c>
    </row>
    <row r="94" spans="1:6" ht="12.75" customHeight="1" x14ac:dyDescent="0.2">
      <c r="A94" s="54">
        <v>6423</v>
      </c>
      <c r="B94" s="88" t="s">
        <v>231</v>
      </c>
      <c r="C94" s="55" t="s">
        <v>232</v>
      </c>
      <c r="D94" s="284">
        <v>455261</v>
      </c>
      <c r="E94" s="284">
        <v>150111.71</v>
      </c>
      <c r="F94" s="57">
        <f t="shared" si="0"/>
        <v>32.972670621906992</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v>4851</v>
      </c>
      <c r="E97" s="284">
        <v>3718.59</v>
      </c>
      <c r="F97" s="57">
        <f t="shared" si="0"/>
        <v>76.656153370439085</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1200965</v>
      </c>
      <c r="E106" s="56">
        <f t="shared" si="23"/>
        <v>1061448.3600000001</v>
      </c>
      <c r="F106" s="57">
        <f t="shared" si="0"/>
        <v>88.382955373387233</v>
      </c>
    </row>
    <row r="107" spans="1:6" ht="12.75" customHeight="1" x14ac:dyDescent="0.2">
      <c r="A107" s="54">
        <v>651</v>
      </c>
      <c r="B107" s="88" t="s">
        <v>257</v>
      </c>
      <c r="C107" s="55" t="s">
        <v>258</v>
      </c>
      <c r="D107" s="56">
        <f t="shared" ref="D107:E107" si="24">SUM(D108:D111)</f>
        <v>1172</v>
      </c>
      <c r="E107" s="56">
        <f t="shared" si="24"/>
        <v>1676.24</v>
      </c>
      <c r="F107" s="57">
        <f t="shared" si="0"/>
        <v>143.02389078498294</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v>1000</v>
      </c>
      <c r="F109" s="57" t="str">
        <f t="shared" si="0"/>
        <v>-</v>
      </c>
    </row>
    <row r="110" spans="1:6" ht="12.75" customHeight="1" x14ac:dyDescent="0.2">
      <c r="A110" s="54">
        <v>6513</v>
      </c>
      <c r="B110" s="88" t="s">
        <v>263</v>
      </c>
      <c r="C110" s="55" t="s">
        <v>264</v>
      </c>
      <c r="D110" s="284">
        <v>1172</v>
      </c>
      <c r="E110" s="284">
        <v>676.24</v>
      </c>
      <c r="F110" s="57">
        <f t="shared" si="0"/>
        <v>57.699658703071677</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217023</v>
      </c>
      <c r="E112" s="56">
        <f t="shared" si="25"/>
        <v>87937.040000000008</v>
      </c>
      <c r="F112" s="57">
        <f t="shared" si="0"/>
        <v>40.519686853467149</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v>5679</v>
      </c>
      <c r="E114" s="284">
        <v>3580.66</v>
      </c>
      <c r="F114" s="57">
        <f t="shared" si="0"/>
        <v>63.050889241063565</v>
      </c>
    </row>
    <row r="115" spans="1:6" ht="12.75" customHeight="1" x14ac:dyDescent="0.2">
      <c r="A115" s="54">
        <v>6524</v>
      </c>
      <c r="B115" s="88" t="s">
        <v>273</v>
      </c>
      <c r="C115" s="55" t="s">
        <v>274</v>
      </c>
      <c r="D115" s="284">
        <v>6020</v>
      </c>
      <c r="E115" s="284">
        <v>9014.58</v>
      </c>
      <c r="F115" s="57">
        <f t="shared" si="0"/>
        <v>149.74385382059802</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205324</v>
      </c>
      <c r="E117" s="284">
        <v>75341.8</v>
      </c>
      <c r="F117" s="57">
        <f t="shared" si="0"/>
        <v>36.69410297870683</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982770</v>
      </c>
      <c r="E120" s="56">
        <f t="shared" si="26"/>
        <v>971835.08000000007</v>
      </c>
      <c r="F120" s="57">
        <f t="shared" si="0"/>
        <v>98.887336813293047</v>
      </c>
    </row>
    <row r="121" spans="1:6" ht="12.75" customHeight="1" x14ac:dyDescent="0.2">
      <c r="A121" s="54">
        <v>6531</v>
      </c>
      <c r="B121" s="88" t="s">
        <v>285</v>
      </c>
      <c r="C121" s="55" t="s">
        <v>286</v>
      </c>
      <c r="D121" s="284">
        <v>128398</v>
      </c>
      <c r="E121" s="284">
        <v>122436.77</v>
      </c>
      <c r="F121" s="57">
        <f t="shared" si="0"/>
        <v>95.357225190423534</v>
      </c>
    </row>
    <row r="122" spans="1:6" ht="12.75" customHeight="1" x14ac:dyDescent="0.2">
      <c r="A122" s="54">
        <v>6532</v>
      </c>
      <c r="B122" s="88" t="s">
        <v>287</v>
      </c>
      <c r="C122" s="55" t="s">
        <v>288</v>
      </c>
      <c r="D122" s="284">
        <v>854372</v>
      </c>
      <c r="E122" s="284">
        <v>849398.31</v>
      </c>
      <c r="F122" s="57">
        <f t="shared" si="0"/>
        <v>99.417854283614176</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59502.07</v>
      </c>
      <c r="F124" s="57" t="str">
        <f t="shared" si="0"/>
        <v>-</v>
      </c>
    </row>
    <row r="125" spans="1:6" ht="12.75" customHeight="1" x14ac:dyDescent="0.2">
      <c r="A125" s="54">
        <v>661</v>
      </c>
      <c r="B125" s="100" t="s">
        <v>293</v>
      </c>
      <c r="C125" s="55" t="s">
        <v>294</v>
      </c>
      <c r="D125" s="56">
        <f t="shared" ref="D125:E125" si="28">SUM(D126:D127)</f>
        <v>0</v>
      </c>
      <c r="E125" s="56">
        <f t="shared" si="28"/>
        <v>59502.07</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v>59502.07</v>
      </c>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0</v>
      </c>
      <c r="E133" s="56">
        <f t="shared" si="30"/>
        <v>0</v>
      </c>
      <c r="F133" s="57" t="str">
        <f t="shared" ref="F133:F223" si="31">IF(D133&lt;&gt;0,IF(E133/D133&gt;=100,"&gt;&gt;100",E133/D133*100),"-")</f>
        <v>-</v>
      </c>
    </row>
    <row r="134" spans="1:6" ht="24" x14ac:dyDescent="0.2">
      <c r="A134" s="54">
        <v>671</v>
      </c>
      <c r="B134" s="229" t="s">
        <v>311</v>
      </c>
      <c r="C134" s="55" t="s">
        <v>312</v>
      </c>
      <c r="D134" s="56">
        <f t="shared" ref="D134:E134" si="32">SUM(D135:D137)</f>
        <v>0</v>
      </c>
      <c r="E134" s="56">
        <f t="shared" si="32"/>
        <v>0</v>
      </c>
      <c r="F134" s="57" t="str">
        <f t="shared" si="31"/>
        <v>-</v>
      </c>
    </row>
    <row r="135" spans="1:6" ht="12.75" customHeight="1" x14ac:dyDescent="0.2">
      <c r="A135" s="54">
        <v>6711</v>
      </c>
      <c r="B135" s="88" t="s">
        <v>313</v>
      </c>
      <c r="C135" s="55" t="s">
        <v>314</v>
      </c>
      <c r="D135" s="284"/>
      <c r="E135" s="284"/>
      <c r="F135" s="57" t="str">
        <f t="shared" si="31"/>
        <v>-</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4522</v>
      </c>
      <c r="E139" s="56">
        <f t="shared" si="33"/>
        <v>60047.040000000001</v>
      </c>
      <c r="F139" s="57">
        <f t="shared" si="31"/>
        <v>1327.8867757629366</v>
      </c>
    </row>
    <row r="140" spans="1:6" ht="12.75" customHeight="1" x14ac:dyDescent="0.2">
      <c r="A140" s="54">
        <v>681</v>
      </c>
      <c r="B140" s="88" t="s">
        <v>323</v>
      </c>
      <c r="C140" s="55" t="s">
        <v>324</v>
      </c>
      <c r="D140" s="56">
        <f t="shared" ref="D140:E140" si="34">SUM(D141:D149)</f>
        <v>4522</v>
      </c>
      <c r="E140" s="56">
        <f t="shared" si="34"/>
        <v>60047.040000000001</v>
      </c>
      <c r="F140" s="57">
        <f t="shared" si="31"/>
        <v>1327.8867757629366</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v>4522</v>
      </c>
      <c r="E149" s="284">
        <v>60047.040000000001</v>
      </c>
      <c r="F149" s="57">
        <f t="shared" si="31"/>
        <v>1327.8867757629366</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10329284</v>
      </c>
      <c r="E151" s="56">
        <f t="shared" si="35"/>
        <v>11571568.65</v>
      </c>
      <c r="F151" s="57">
        <f t="shared" si="31"/>
        <v>112.02682247869262</v>
      </c>
    </row>
    <row r="152" spans="1:6" ht="12.75" customHeight="1" x14ac:dyDescent="0.2">
      <c r="A152" s="54">
        <v>31</v>
      </c>
      <c r="B152" s="88" t="s">
        <v>346</v>
      </c>
      <c r="C152" s="55" t="s">
        <v>347</v>
      </c>
      <c r="D152" s="56">
        <f t="shared" ref="D152:E152" si="36">D153+D158+D159</f>
        <v>1973778</v>
      </c>
      <c r="E152" s="56">
        <f t="shared" si="36"/>
        <v>1807631.97</v>
      </c>
      <c r="F152" s="57">
        <f t="shared" si="31"/>
        <v>91.582334487465161</v>
      </c>
    </row>
    <row r="153" spans="1:6" ht="12.75" customHeight="1" x14ac:dyDescent="0.2">
      <c r="A153" s="54">
        <v>311</v>
      </c>
      <c r="B153" s="88" t="s">
        <v>348</v>
      </c>
      <c r="C153" s="55" t="s">
        <v>349</v>
      </c>
      <c r="D153" s="56">
        <f t="shared" ref="D153:E153" si="37">SUM(D154:D157)</f>
        <v>1602494</v>
      </c>
      <c r="E153" s="56">
        <f t="shared" si="37"/>
        <v>1613524.67</v>
      </c>
      <c r="F153" s="57">
        <f t="shared" si="31"/>
        <v>100.68834391891639</v>
      </c>
    </row>
    <row r="154" spans="1:6" ht="12.75" customHeight="1" x14ac:dyDescent="0.2">
      <c r="A154" s="54">
        <v>3111</v>
      </c>
      <c r="B154" s="88" t="s">
        <v>350</v>
      </c>
      <c r="C154" s="55" t="s">
        <v>351</v>
      </c>
      <c r="D154" s="284">
        <v>1602353</v>
      </c>
      <c r="E154" s="284">
        <v>1610212.76</v>
      </c>
      <c r="F154" s="57">
        <f t="shared" si="31"/>
        <v>100.49051363838055</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v>141</v>
      </c>
      <c r="E156" s="284">
        <v>3311.91</v>
      </c>
      <c r="F156" s="57">
        <f t="shared" si="31"/>
        <v>2348.8723404255315</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120763</v>
      </c>
      <c r="E158" s="284">
        <v>63513.62</v>
      </c>
      <c r="F158" s="57">
        <f t="shared" si="31"/>
        <v>52.593608969634744</v>
      </c>
    </row>
    <row r="159" spans="1:6" ht="12.75" customHeight="1" x14ac:dyDescent="0.2">
      <c r="A159" s="54">
        <v>313</v>
      </c>
      <c r="B159" s="88" t="s">
        <v>360</v>
      </c>
      <c r="C159" s="55" t="s">
        <v>361</v>
      </c>
      <c r="D159" s="56">
        <f t="shared" ref="D159:E159" si="38">SUM(D160:D162)</f>
        <v>250521</v>
      </c>
      <c r="E159" s="56">
        <f t="shared" si="38"/>
        <v>130593.68</v>
      </c>
      <c r="F159" s="57">
        <f t="shared" si="31"/>
        <v>52.128835506803817</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250521</v>
      </c>
      <c r="E161" s="284">
        <v>130593.68</v>
      </c>
      <c r="F161" s="57">
        <f t="shared" si="31"/>
        <v>52.128835506803817</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3364492</v>
      </c>
      <c r="E163" s="56">
        <f t="shared" si="39"/>
        <v>3024789.3699999996</v>
      </c>
      <c r="F163" s="57">
        <f t="shared" si="31"/>
        <v>89.903301003539298</v>
      </c>
    </row>
    <row r="164" spans="1:6" ht="12.75" customHeight="1" x14ac:dyDescent="0.2">
      <c r="A164" s="54">
        <v>321</v>
      </c>
      <c r="B164" s="88" t="s">
        <v>369</v>
      </c>
      <c r="C164" s="55" t="s">
        <v>370</v>
      </c>
      <c r="D164" s="56">
        <f t="shared" ref="D164:E164" si="40">SUM(D165:D168)</f>
        <v>102727</v>
      </c>
      <c r="E164" s="56">
        <f t="shared" si="40"/>
        <v>39600.53</v>
      </c>
      <c r="F164" s="57">
        <f t="shared" si="31"/>
        <v>38.549290838825236</v>
      </c>
    </row>
    <row r="165" spans="1:6" ht="12.75" customHeight="1" x14ac:dyDescent="0.2">
      <c r="A165" s="54">
        <v>3211</v>
      </c>
      <c r="B165" s="88" t="s">
        <v>371</v>
      </c>
      <c r="C165" s="55" t="s">
        <v>372</v>
      </c>
      <c r="D165" s="284">
        <v>480</v>
      </c>
      <c r="E165" s="284">
        <v>13850.07</v>
      </c>
      <c r="F165" s="57">
        <f t="shared" si="31"/>
        <v>2885.4312500000001</v>
      </c>
    </row>
    <row r="166" spans="1:6" ht="12.75" customHeight="1" x14ac:dyDescent="0.2">
      <c r="A166" s="54">
        <v>3212</v>
      </c>
      <c r="B166" s="88" t="s">
        <v>373</v>
      </c>
      <c r="C166" s="55" t="s">
        <v>374</v>
      </c>
      <c r="D166" s="284">
        <v>98079</v>
      </c>
      <c r="E166" s="284">
        <v>23150.46</v>
      </c>
      <c r="F166" s="57">
        <f t="shared" si="31"/>
        <v>23.603890741137246</v>
      </c>
    </row>
    <row r="167" spans="1:6" ht="12.75" customHeight="1" x14ac:dyDescent="0.2">
      <c r="A167" s="54">
        <v>3213</v>
      </c>
      <c r="B167" s="88" t="s">
        <v>375</v>
      </c>
      <c r="C167" s="55" t="s">
        <v>376</v>
      </c>
      <c r="D167" s="284">
        <v>2150</v>
      </c>
      <c r="E167" s="284">
        <v>2600</v>
      </c>
      <c r="F167" s="57">
        <f t="shared" si="31"/>
        <v>120.93023255813952</v>
      </c>
    </row>
    <row r="168" spans="1:6" ht="12.75" customHeight="1" x14ac:dyDescent="0.2">
      <c r="A168" s="54">
        <v>3214</v>
      </c>
      <c r="B168" s="88" t="s">
        <v>377</v>
      </c>
      <c r="C168" s="55" t="s">
        <v>378</v>
      </c>
      <c r="D168" s="284">
        <v>2018</v>
      </c>
      <c r="E168" s="284"/>
      <c r="F168" s="57">
        <f t="shared" si="31"/>
        <v>0</v>
      </c>
    </row>
    <row r="169" spans="1:6" ht="12.75" customHeight="1" x14ac:dyDescent="0.2">
      <c r="A169" s="54">
        <v>322</v>
      </c>
      <c r="B169" s="88" t="s">
        <v>379</v>
      </c>
      <c r="C169" s="55" t="s">
        <v>380</v>
      </c>
      <c r="D169" s="56">
        <f t="shared" ref="D169:E169" si="41">SUM(D170:D176)</f>
        <v>342275</v>
      </c>
      <c r="E169" s="56">
        <f t="shared" si="41"/>
        <v>416897.19</v>
      </c>
      <c r="F169" s="57">
        <f t="shared" si="31"/>
        <v>121.80182309546417</v>
      </c>
    </row>
    <row r="170" spans="1:6" ht="12.75" customHeight="1" x14ac:dyDescent="0.2">
      <c r="A170" s="54">
        <v>3221</v>
      </c>
      <c r="B170" s="88" t="s">
        <v>381</v>
      </c>
      <c r="C170" s="55" t="s">
        <v>382</v>
      </c>
      <c r="D170" s="284">
        <v>23028</v>
      </c>
      <c r="E170" s="284">
        <v>24507.55</v>
      </c>
      <c r="F170" s="57">
        <f t="shared" si="31"/>
        <v>106.42500434253952</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270006</v>
      </c>
      <c r="E172" s="284">
        <v>379447.15</v>
      </c>
      <c r="F172" s="57">
        <f t="shared" si="31"/>
        <v>140.53285852906973</v>
      </c>
    </row>
    <row r="173" spans="1:6" ht="12.75" customHeight="1" x14ac:dyDescent="0.2">
      <c r="A173" s="54">
        <v>3224</v>
      </c>
      <c r="B173" s="88" t="s">
        <v>387</v>
      </c>
      <c r="C173" s="55" t="s">
        <v>388</v>
      </c>
      <c r="D173" s="284"/>
      <c r="E173" s="284"/>
      <c r="F173" s="57" t="str">
        <f t="shared" si="31"/>
        <v>-</v>
      </c>
    </row>
    <row r="174" spans="1:6" ht="12.75" customHeight="1" x14ac:dyDescent="0.2">
      <c r="A174" s="54">
        <v>3225</v>
      </c>
      <c r="B174" s="88" t="s">
        <v>389</v>
      </c>
      <c r="C174" s="55" t="s">
        <v>390</v>
      </c>
      <c r="D174" s="284">
        <v>42846</v>
      </c>
      <c r="E174" s="284">
        <v>5498.74</v>
      </c>
      <c r="F174" s="57">
        <f t="shared" si="31"/>
        <v>12.833730103160153</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v>6395</v>
      </c>
      <c r="E176" s="284">
        <v>7443.75</v>
      </c>
      <c r="F176" s="57">
        <f t="shared" si="31"/>
        <v>116.39953088350275</v>
      </c>
    </row>
    <row r="177" spans="1:6" ht="12.75" customHeight="1" x14ac:dyDescent="0.2">
      <c r="A177" s="54">
        <v>323</v>
      </c>
      <c r="B177" s="88" t="s">
        <v>395</v>
      </c>
      <c r="C177" s="55" t="s">
        <v>396</v>
      </c>
      <c r="D177" s="56">
        <f t="shared" ref="D177:E177" si="42">SUM(D178:D186)</f>
        <v>2720770</v>
      </c>
      <c r="E177" s="56">
        <f t="shared" si="42"/>
        <v>2276731.13</v>
      </c>
      <c r="F177" s="57">
        <f t="shared" si="31"/>
        <v>83.679661639903401</v>
      </c>
    </row>
    <row r="178" spans="1:6" ht="12.75" customHeight="1" x14ac:dyDescent="0.2">
      <c r="A178" s="54">
        <v>3231</v>
      </c>
      <c r="B178" s="88" t="s">
        <v>397</v>
      </c>
      <c r="C178" s="55" t="s">
        <v>398</v>
      </c>
      <c r="D178" s="284">
        <v>37330</v>
      </c>
      <c r="E178" s="284">
        <v>37460.85</v>
      </c>
      <c r="F178" s="57">
        <f t="shared" si="31"/>
        <v>100.35052236806858</v>
      </c>
    </row>
    <row r="179" spans="1:6" ht="12.75" customHeight="1" x14ac:dyDescent="0.2">
      <c r="A179" s="54">
        <v>3232</v>
      </c>
      <c r="B179" s="88" t="s">
        <v>399</v>
      </c>
      <c r="C179" s="55" t="s">
        <v>400</v>
      </c>
      <c r="D179" s="284">
        <v>818559</v>
      </c>
      <c r="E179" s="284">
        <v>420483.77</v>
      </c>
      <c r="F179" s="57">
        <f t="shared" si="31"/>
        <v>51.368779770303675</v>
      </c>
    </row>
    <row r="180" spans="1:6" ht="12.75" customHeight="1" x14ac:dyDescent="0.2">
      <c r="A180" s="54">
        <v>3233</v>
      </c>
      <c r="B180" s="88" t="s">
        <v>401</v>
      </c>
      <c r="C180" s="55" t="s">
        <v>402</v>
      </c>
      <c r="D180" s="284">
        <v>177614</v>
      </c>
      <c r="E180" s="284">
        <v>148855.5</v>
      </c>
      <c r="F180" s="57">
        <f t="shared" si="31"/>
        <v>83.808427263616608</v>
      </c>
    </row>
    <row r="181" spans="1:6" ht="12.75" customHeight="1" x14ac:dyDescent="0.2">
      <c r="A181" s="54">
        <v>3234</v>
      </c>
      <c r="B181" s="88" t="s">
        <v>403</v>
      </c>
      <c r="C181" s="55" t="s">
        <v>404</v>
      </c>
      <c r="D181" s="284">
        <v>1242879</v>
      </c>
      <c r="E181" s="284">
        <v>1129701.3</v>
      </c>
      <c r="F181" s="57">
        <f t="shared" si="31"/>
        <v>90.893908417472659</v>
      </c>
    </row>
    <row r="182" spans="1:6" ht="12.75" customHeight="1" x14ac:dyDescent="0.2">
      <c r="A182" s="54">
        <v>3235</v>
      </c>
      <c r="B182" s="88" t="s">
        <v>405</v>
      </c>
      <c r="C182" s="55" t="s">
        <v>406</v>
      </c>
      <c r="D182" s="284"/>
      <c r="E182" s="284">
        <v>59390.6</v>
      </c>
      <c r="F182" s="57" t="str">
        <f t="shared" si="31"/>
        <v>-</v>
      </c>
    </row>
    <row r="183" spans="1:6" ht="12.75" customHeight="1" x14ac:dyDescent="0.2">
      <c r="A183" s="54">
        <v>3236</v>
      </c>
      <c r="B183" s="88" t="s">
        <v>407</v>
      </c>
      <c r="C183" s="55" t="s">
        <v>408</v>
      </c>
      <c r="D183" s="284">
        <v>72225</v>
      </c>
      <c r="E183" s="284">
        <v>82071.039999999994</v>
      </c>
      <c r="F183" s="57">
        <f t="shared" si="31"/>
        <v>113.63245413637937</v>
      </c>
    </row>
    <row r="184" spans="1:6" ht="12.75" customHeight="1" x14ac:dyDescent="0.2">
      <c r="A184" s="54">
        <v>3237</v>
      </c>
      <c r="B184" s="88" t="s">
        <v>409</v>
      </c>
      <c r="C184" s="55" t="s">
        <v>410</v>
      </c>
      <c r="D184" s="284">
        <v>144809</v>
      </c>
      <c r="E184" s="284">
        <v>124432.43</v>
      </c>
      <c r="F184" s="57">
        <f t="shared" si="31"/>
        <v>85.928657749173041</v>
      </c>
    </row>
    <row r="185" spans="1:6" ht="12.75" customHeight="1" x14ac:dyDescent="0.2">
      <c r="A185" s="54">
        <v>3238</v>
      </c>
      <c r="B185" s="88" t="s">
        <v>411</v>
      </c>
      <c r="C185" s="55" t="s">
        <v>412</v>
      </c>
      <c r="D185" s="284">
        <v>54071</v>
      </c>
      <c r="E185" s="284">
        <v>53565.51</v>
      </c>
      <c r="F185" s="57">
        <f t="shared" si="31"/>
        <v>99.065136579682274</v>
      </c>
    </row>
    <row r="186" spans="1:6" ht="12.75" customHeight="1" x14ac:dyDescent="0.2">
      <c r="A186" s="54">
        <v>3239</v>
      </c>
      <c r="B186" s="88" t="s">
        <v>413</v>
      </c>
      <c r="C186" s="55" t="s">
        <v>414</v>
      </c>
      <c r="D186" s="284">
        <v>173283</v>
      </c>
      <c r="E186" s="284">
        <v>220770.13</v>
      </c>
      <c r="F186" s="57">
        <f t="shared" si="31"/>
        <v>127.40437896389145</v>
      </c>
    </row>
    <row r="187" spans="1:6" ht="12.75" customHeight="1" x14ac:dyDescent="0.2">
      <c r="A187" s="54">
        <v>324</v>
      </c>
      <c r="B187" s="88" t="s">
        <v>415</v>
      </c>
      <c r="C187" s="55" t="s">
        <v>416</v>
      </c>
      <c r="D187" s="284"/>
      <c r="E187" s="284"/>
      <c r="F187" s="57" t="str">
        <f t="shared" si="31"/>
        <v>-</v>
      </c>
    </row>
    <row r="188" spans="1:6" ht="12.75" customHeight="1" x14ac:dyDescent="0.2">
      <c r="A188" s="54">
        <v>329</v>
      </c>
      <c r="B188" s="88" t="s">
        <v>417</v>
      </c>
      <c r="C188" s="55" t="s">
        <v>418</v>
      </c>
      <c r="D188" s="56">
        <f t="shared" ref="D188:E188" si="43">SUM(D189:D195)</f>
        <v>198720</v>
      </c>
      <c r="E188" s="56">
        <f t="shared" si="43"/>
        <v>291560.52</v>
      </c>
      <c r="F188" s="57">
        <f t="shared" si="31"/>
        <v>146.71926328502417</v>
      </c>
    </row>
    <row r="189" spans="1:6" ht="12.75" customHeight="1" x14ac:dyDescent="0.2">
      <c r="A189" s="54">
        <v>3291</v>
      </c>
      <c r="B189" s="229" t="s">
        <v>419</v>
      </c>
      <c r="C189" s="55" t="s">
        <v>420</v>
      </c>
      <c r="D189" s="284">
        <v>55320</v>
      </c>
      <c r="E189" s="284">
        <v>150568</v>
      </c>
      <c r="F189" s="57">
        <f t="shared" si="31"/>
        <v>272.17642805495302</v>
      </c>
    </row>
    <row r="190" spans="1:6" ht="12.75" customHeight="1" x14ac:dyDescent="0.2">
      <c r="A190" s="54">
        <v>3292</v>
      </c>
      <c r="B190" s="88" t="s">
        <v>421</v>
      </c>
      <c r="C190" s="55" t="s">
        <v>422</v>
      </c>
      <c r="D190" s="284">
        <v>35269</v>
      </c>
      <c r="E190" s="284">
        <v>32718.7</v>
      </c>
      <c r="F190" s="57">
        <f t="shared" si="31"/>
        <v>92.769003941138124</v>
      </c>
    </row>
    <row r="191" spans="1:6" ht="12.75" customHeight="1" x14ac:dyDescent="0.2">
      <c r="A191" s="54">
        <v>3293</v>
      </c>
      <c r="B191" s="88" t="s">
        <v>423</v>
      </c>
      <c r="C191" s="55" t="s">
        <v>424</v>
      </c>
      <c r="D191" s="284">
        <v>14230</v>
      </c>
      <c r="E191" s="284">
        <v>42451.56</v>
      </c>
      <c r="F191" s="57">
        <f t="shared" si="31"/>
        <v>298.32438510189741</v>
      </c>
    </row>
    <row r="192" spans="1:6" ht="12.75" customHeight="1" x14ac:dyDescent="0.2">
      <c r="A192" s="54">
        <v>3294</v>
      </c>
      <c r="B192" s="88" t="s">
        <v>425</v>
      </c>
      <c r="C192" s="55" t="s">
        <v>426</v>
      </c>
      <c r="D192" s="284">
        <v>5000</v>
      </c>
      <c r="E192" s="284"/>
      <c r="F192" s="57">
        <f t="shared" si="31"/>
        <v>0</v>
      </c>
    </row>
    <row r="193" spans="1:6" ht="12.75" customHeight="1" x14ac:dyDescent="0.2">
      <c r="A193" s="54">
        <v>3295</v>
      </c>
      <c r="B193" s="88" t="s">
        <v>427</v>
      </c>
      <c r="C193" s="55" t="s">
        <v>428</v>
      </c>
      <c r="D193" s="284">
        <v>150</v>
      </c>
      <c r="E193" s="284"/>
      <c r="F193" s="57">
        <f t="shared" si="31"/>
        <v>0</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88751</v>
      </c>
      <c r="E195" s="284">
        <v>65822.259999999995</v>
      </c>
      <c r="F195" s="57">
        <f t="shared" si="31"/>
        <v>74.165091097565096</v>
      </c>
    </row>
    <row r="196" spans="1:6" ht="12.75" customHeight="1" x14ac:dyDescent="0.2">
      <c r="A196" s="54">
        <v>34</v>
      </c>
      <c r="B196" s="229" t="s">
        <v>433</v>
      </c>
      <c r="C196" s="55" t="s">
        <v>434</v>
      </c>
      <c r="D196" s="56">
        <f t="shared" ref="D196:E196" si="44">D197+D202+D210</f>
        <v>371048</v>
      </c>
      <c r="E196" s="56">
        <f t="shared" si="44"/>
        <v>124069.16999999998</v>
      </c>
      <c r="F196" s="57">
        <f t="shared" si="31"/>
        <v>33.43749865246545</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122047</v>
      </c>
      <c r="E202" s="56">
        <f t="shared" si="46"/>
        <v>100992.93</v>
      </c>
      <c r="F202" s="57">
        <f t="shared" si="31"/>
        <v>82.74921136939048</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v>122047</v>
      </c>
      <c r="E205" s="284">
        <v>100992.93</v>
      </c>
      <c r="F205" s="57">
        <f t="shared" si="31"/>
        <v>82.74921136939048</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249001</v>
      </c>
      <c r="E210" s="56">
        <f t="shared" si="47"/>
        <v>23076.239999999998</v>
      </c>
      <c r="F210" s="57">
        <f t="shared" si="31"/>
        <v>9.2675290460680877</v>
      </c>
    </row>
    <row r="211" spans="1:6" ht="12.75" customHeight="1" x14ac:dyDescent="0.2">
      <c r="A211" s="54">
        <v>3431</v>
      </c>
      <c r="B211" s="229" t="s">
        <v>463</v>
      </c>
      <c r="C211" s="55" t="s">
        <v>464</v>
      </c>
      <c r="D211" s="284">
        <v>21644</v>
      </c>
      <c r="E211" s="284">
        <v>13011.56</v>
      </c>
      <c r="F211" s="57">
        <f t="shared" si="31"/>
        <v>60.116244686749212</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v>227357</v>
      </c>
      <c r="E214" s="284">
        <v>10064.68</v>
      </c>
      <c r="F214" s="57">
        <f t="shared" si="31"/>
        <v>4.426817735983497</v>
      </c>
    </row>
    <row r="215" spans="1:6" ht="12.75" customHeight="1" x14ac:dyDescent="0.2">
      <c r="A215" s="54">
        <v>35</v>
      </c>
      <c r="B215" s="88" t="s">
        <v>471</v>
      </c>
      <c r="C215" s="55" t="s">
        <v>472</v>
      </c>
      <c r="D215" s="56">
        <f t="shared" ref="D215:E215" si="48">D216+D219+D223</f>
        <v>0</v>
      </c>
      <c r="E215" s="56">
        <f t="shared" si="48"/>
        <v>742218.81</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603570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v>603570</v>
      </c>
      <c r="F222" s="57" t="str">
        <f t="shared" si="31"/>
        <v>-</v>
      </c>
    </row>
    <row r="223" spans="1:6" ht="24" x14ac:dyDescent="0.2">
      <c r="A223" s="54" t="s">
        <v>487</v>
      </c>
      <c r="B223" s="88" t="s">
        <v>488</v>
      </c>
      <c r="C223" s="55" t="s">
        <v>487</v>
      </c>
      <c r="D223" s="284"/>
      <c r="E223" s="284">
        <v>138648.81</v>
      </c>
      <c r="F223" s="57" t="str">
        <f t="shared" si="31"/>
        <v>-</v>
      </c>
    </row>
    <row r="224" spans="1:6" ht="24" x14ac:dyDescent="0.2">
      <c r="A224" s="54">
        <v>36</v>
      </c>
      <c r="B224" s="88" t="s">
        <v>489</v>
      </c>
      <c r="C224" s="55" t="s">
        <v>490</v>
      </c>
      <c r="D224" s="56">
        <f t="shared" ref="D224:E224" si="51">D225+D228+D231+D236+D240+D244+D247</f>
        <v>779465</v>
      </c>
      <c r="E224" s="56">
        <f t="shared" si="51"/>
        <v>459405.19999999995</v>
      </c>
      <c r="F224" s="57">
        <f t="shared" ref="F224:F235" si="52">IF(D224&lt;&gt;0,IF(E224/D224&gt;=100,"&gt;&gt;100",E224/D224*100),"-")</f>
        <v>58.93852834957309</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51865</v>
      </c>
      <c r="E231" s="56">
        <f t="shared" si="55"/>
        <v>0</v>
      </c>
      <c r="F231" s="57">
        <f t="shared" si="52"/>
        <v>0</v>
      </c>
    </row>
    <row r="232" spans="1:6" ht="12.75" customHeight="1" x14ac:dyDescent="0.2">
      <c r="A232" s="54">
        <v>3631</v>
      </c>
      <c r="B232" s="88" t="s">
        <v>505</v>
      </c>
      <c r="C232" s="55" t="s">
        <v>506</v>
      </c>
      <c r="D232" s="284">
        <v>2617</v>
      </c>
      <c r="E232" s="284"/>
      <c r="F232" s="57">
        <f t="shared" si="52"/>
        <v>0</v>
      </c>
    </row>
    <row r="233" spans="1:6" ht="12.75" customHeight="1" x14ac:dyDescent="0.2">
      <c r="A233" s="54">
        <v>3632</v>
      </c>
      <c r="B233" s="88" t="s">
        <v>507</v>
      </c>
      <c r="C233" s="55" t="s">
        <v>508</v>
      </c>
      <c r="D233" s="284">
        <v>49248</v>
      </c>
      <c r="E233" s="284"/>
      <c r="F233" s="57">
        <f t="shared" si="52"/>
        <v>0</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151652.97</v>
      </c>
      <c r="F236" s="57" t="str">
        <f t="shared" ref="F236:F239" si="57">IF(D236&lt;&gt;0,IF(E236/D236&gt;=100,"&gt;&gt;100",E236/D236*100),"-")</f>
        <v>-</v>
      </c>
    </row>
    <row r="237" spans="1:6" ht="12.75" customHeight="1" x14ac:dyDescent="0.2">
      <c r="A237" s="54" t="s">
        <v>515</v>
      </c>
      <c r="B237" s="88" t="s">
        <v>516</v>
      </c>
      <c r="C237" s="55" t="s">
        <v>515</v>
      </c>
      <c r="D237" s="284"/>
      <c r="E237" s="284">
        <v>151652.97</v>
      </c>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727600</v>
      </c>
      <c r="E240" s="56">
        <f t="shared" si="58"/>
        <v>0</v>
      </c>
      <c r="F240" s="57">
        <f t="shared" ref="F240:F243" si="59">IF(D240&lt;&gt;0,IF(E240/D240&gt;=100,"&gt;&gt;100",E240/D240*100),"-")</f>
        <v>0</v>
      </c>
    </row>
    <row r="241" spans="1:6" ht="24" x14ac:dyDescent="0.2">
      <c r="A241" s="54">
        <v>3672</v>
      </c>
      <c r="B241" s="88" t="s">
        <v>523</v>
      </c>
      <c r="C241" s="55" t="s">
        <v>524</v>
      </c>
      <c r="D241" s="284">
        <v>727600</v>
      </c>
      <c r="E241" s="284"/>
      <c r="F241" s="57">
        <f t="shared" si="59"/>
        <v>0</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118534.15</v>
      </c>
      <c r="F244" s="57" t="str">
        <f t="shared" ref="F244:F251" si="61">IF(D244&lt;&gt;0,IF(E244/D244&gt;=100,"&gt;&gt;100",E244/D244*100),"-")</f>
        <v>-</v>
      </c>
    </row>
    <row r="245" spans="1:6" ht="12.75" customHeight="1" x14ac:dyDescent="0.2">
      <c r="A245" s="54" t="s">
        <v>531</v>
      </c>
      <c r="B245" s="88" t="s">
        <v>532</v>
      </c>
      <c r="C245" s="55" t="s">
        <v>531</v>
      </c>
      <c r="D245" s="284"/>
      <c r="E245" s="284">
        <v>118534.15</v>
      </c>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189218.08</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v>189218.08</v>
      </c>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588233</v>
      </c>
      <c r="E252" s="56">
        <f t="shared" si="63"/>
        <v>678358.95</v>
      </c>
      <c r="F252" s="57">
        <f t="shared" ref="F252:F258" si="64">IF(D252&lt;&gt;0,IF(E252/D252&gt;=100,"&gt;&gt;100",E252/D252*100),"-")</f>
        <v>115.32147125373788</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588233</v>
      </c>
      <c r="E259" s="56">
        <f t="shared" si="66"/>
        <v>678358.95</v>
      </c>
      <c r="F259" s="57">
        <f t="shared" ref="F259:F262" si="67">IF(D259&lt;&gt;0,IF(E259/D259&gt;=100,"&gt;&gt;100",E259/D259*100),"-")</f>
        <v>115.32147125373788</v>
      </c>
    </row>
    <row r="260" spans="1:6" ht="12.75" customHeight="1" x14ac:dyDescent="0.2">
      <c r="A260" s="54">
        <v>3721</v>
      </c>
      <c r="B260" s="88" t="s">
        <v>557</v>
      </c>
      <c r="C260" s="55" t="s">
        <v>558</v>
      </c>
      <c r="D260" s="284">
        <v>588233</v>
      </c>
      <c r="E260" s="284">
        <v>678358.95</v>
      </c>
      <c r="F260" s="57">
        <f t="shared" si="67"/>
        <v>115.32147125373788</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3252268</v>
      </c>
      <c r="E263" s="56">
        <f t="shared" si="68"/>
        <v>4735095.18</v>
      </c>
      <c r="F263" s="57">
        <f t="shared" ref="F263:F267" si="69">IF(D263&lt;&gt;0,IF(E263/D263&gt;=100,"&gt;&gt;100",E263/D263*100),"-")</f>
        <v>145.59363434993671</v>
      </c>
    </row>
    <row r="264" spans="1:6" ht="12.75" customHeight="1" x14ac:dyDescent="0.2">
      <c r="A264" s="54">
        <v>381</v>
      </c>
      <c r="B264" s="88" t="s">
        <v>565</v>
      </c>
      <c r="C264" s="55" t="s">
        <v>566</v>
      </c>
      <c r="D264" s="56">
        <f t="shared" ref="D264:E264" si="70">SUM(D265:D267)</f>
        <v>2462393</v>
      </c>
      <c r="E264" s="56">
        <f t="shared" si="70"/>
        <v>2492095.1800000002</v>
      </c>
      <c r="F264" s="57">
        <f t="shared" si="69"/>
        <v>101.20623231141414</v>
      </c>
    </row>
    <row r="265" spans="1:6" ht="12.75" customHeight="1" x14ac:dyDescent="0.2">
      <c r="A265" s="54">
        <v>3811</v>
      </c>
      <c r="B265" s="88" t="s">
        <v>567</v>
      </c>
      <c r="C265" s="55" t="s">
        <v>568</v>
      </c>
      <c r="D265" s="284">
        <v>2462393</v>
      </c>
      <c r="E265" s="284">
        <v>2492095.1800000002</v>
      </c>
      <c r="F265" s="57">
        <f t="shared" si="69"/>
        <v>101.20623231141414</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582000</v>
      </c>
      <c r="E268" s="56">
        <f t="shared" si="71"/>
        <v>2243000</v>
      </c>
      <c r="F268" s="57">
        <f t="shared" ref="F268:F272" si="72">IF(D268&lt;&gt;0,IF(E268/D268&gt;=100,"&gt;&gt;100",E268/D268*100),"-")</f>
        <v>385.39518900343643</v>
      </c>
    </row>
    <row r="269" spans="1:6" ht="12.75" customHeight="1" x14ac:dyDescent="0.2">
      <c r="A269" s="54">
        <v>3821</v>
      </c>
      <c r="B269" s="88" t="s">
        <v>575</v>
      </c>
      <c r="C269" s="55" t="s">
        <v>576</v>
      </c>
      <c r="D269" s="284">
        <v>582000</v>
      </c>
      <c r="E269" s="284">
        <v>2243000</v>
      </c>
      <c r="F269" s="57">
        <f t="shared" si="72"/>
        <v>385.39518900343643</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50000</v>
      </c>
      <c r="E273" s="56">
        <f t="shared" si="73"/>
        <v>0</v>
      </c>
      <c r="F273" s="57">
        <f t="shared" ref="F273:F284" si="74">IF(D273&lt;&gt;0,IF(E273/D273&gt;=100,"&gt;&gt;100",E273/D273*100),"-")</f>
        <v>0</v>
      </c>
    </row>
    <row r="274" spans="1:6" ht="12.75" customHeight="1" x14ac:dyDescent="0.2">
      <c r="A274" s="54">
        <v>3831</v>
      </c>
      <c r="B274" s="88" t="s">
        <v>585</v>
      </c>
      <c r="C274" s="55" t="s">
        <v>586</v>
      </c>
      <c r="D274" s="284">
        <v>50000</v>
      </c>
      <c r="E274" s="284"/>
      <c r="F274" s="57">
        <f t="shared" si="74"/>
        <v>0</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157875</v>
      </c>
      <c r="E279" s="56">
        <f t="shared" si="75"/>
        <v>0</v>
      </c>
      <c r="F279" s="57">
        <f t="shared" si="74"/>
        <v>0</v>
      </c>
    </row>
    <row r="280" spans="1:6" ht="24" x14ac:dyDescent="0.2">
      <c r="A280" s="54">
        <v>3861</v>
      </c>
      <c r="B280" s="88" t="s">
        <v>596</v>
      </c>
      <c r="C280" s="55" t="s">
        <v>597</v>
      </c>
      <c r="D280" s="284">
        <v>157875</v>
      </c>
      <c r="E280" s="284"/>
      <c r="F280" s="57">
        <f t="shared" si="74"/>
        <v>0</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10329284</v>
      </c>
      <c r="E289" s="56">
        <f t="shared" si="79"/>
        <v>11571568.65</v>
      </c>
      <c r="F289" s="57">
        <f t="shared" si="76"/>
        <v>112.02682247869262</v>
      </c>
    </row>
    <row r="290" spans="1:6" ht="12.75" customHeight="1" x14ac:dyDescent="0.2">
      <c r="A290" s="54" t="s">
        <v>606</v>
      </c>
      <c r="B290" s="88" t="s">
        <v>617</v>
      </c>
      <c r="C290" s="55" t="s">
        <v>618</v>
      </c>
      <c r="D290" s="56">
        <f>IF(D6&gt;=D289,D6-D289,0)</f>
        <v>3978028</v>
      </c>
      <c r="E290" s="56">
        <f>IF(E6&gt;=E289,E6-E289,0)</f>
        <v>4563332.5499999989</v>
      </c>
      <c r="F290" s="57">
        <f t="shared" si="76"/>
        <v>114.71343464651326</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11046296</v>
      </c>
      <c r="E292" s="284">
        <v>8038910.3200000003</v>
      </c>
      <c r="F292" s="57">
        <f t="shared" si="76"/>
        <v>72.774713985574891</v>
      </c>
    </row>
    <row r="293" spans="1:6" ht="12.75" customHeight="1" x14ac:dyDescent="0.2">
      <c r="A293" s="54">
        <v>92221</v>
      </c>
      <c r="B293" s="88" t="s">
        <v>623</v>
      </c>
      <c r="C293" s="55" t="s">
        <v>624</v>
      </c>
      <c r="D293" s="284"/>
      <c r="E293" s="284"/>
      <c r="F293" s="57" t="str">
        <f t="shared" si="76"/>
        <v>-</v>
      </c>
    </row>
    <row r="294" spans="1:6" ht="12.75" customHeight="1" x14ac:dyDescent="0.2">
      <c r="A294" s="54">
        <v>96</v>
      </c>
      <c r="B294" s="88" t="s">
        <v>625</v>
      </c>
      <c r="C294" s="55" t="s">
        <v>626</v>
      </c>
      <c r="D294" s="284">
        <v>2685412</v>
      </c>
      <c r="E294" s="284">
        <v>1842716.54</v>
      </c>
      <c r="F294" s="57">
        <f t="shared" si="76"/>
        <v>68.619509408612174</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4" t="s">
        <v>631</v>
      </c>
      <c r="B297" s="365"/>
      <c r="C297" s="258"/>
      <c r="D297" s="64"/>
      <c r="E297" s="64"/>
      <c r="F297" s="65"/>
    </row>
    <row r="298" spans="1:6" ht="12.75" customHeight="1" x14ac:dyDescent="0.2">
      <c r="A298" s="54">
        <v>7</v>
      </c>
      <c r="B298" s="88" t="s">
        <v>632</v>
      </c>
      <c r="C298" s="55" t="s">
        <v>633</v>
      </c>
      <c r="D298" s="56">
        <f t="shared" ref="D298:E298" si="80">D299+D311+D344+D348</f>
        <v>144854</v>
      </c>
      <c r="E298" s="56">
        <f t="shared" si="80"/>
        <v>175555.11000000002</v>
      </c>
      <c r="F298" s="57">
        <f t="shared" ref="F298:F418" si="81">IF(D298&lt;&gt;0,IF(E298/D298&gt;=100,"&gt;&gt;100",E298/D298*100),"-")</f>
        <v>121.19451999944772</v>
      </c>
    </row>
    <row r="299" spans="1:6" ht="12.75" customHeight="1" x14ac:dyDescent="0.2">
      <c r="A299" s="54">
        <v>71</v>
      </c>
      <c r="B299" s="88" t="s">
        <v>634</v>
      </c>
      <c r="C299" s="55" t="s">
        <v>635</v>
      </c>
      <c r="D299" s="56">
        <f t="shared" ref="D299:E299" si="82">D300+D304</f>
        <v>129034</v>
      </c>
      <c r="E299" s="56">
        <f t="shared" si="82"/>
        <v>158981.29</v>
      </c>
      <c r="F299" s="57">
        <f t="shared" si="81"/>
        <v>123.20883643070819</v>
      </c>
    </row>
    <row r="300" spans="1:6" ht="24" x14ac:dyDescent="0.2">
      <c r="A300" s="54">
        <v>711</v>
      </c>
      <c r="B300" s="88" t="s">
        <v>636</v>
      </c>
      <c r="C300" s="55" t="s">
        <v>637</v>
      </c>
      <c r="D300" s="56">
        <f t="shared" ref="D300:E300" si="83">SUM(D301:D303)</f>
        <v>129034</v>
      </c>
      <c r="E300" s="56">
        <f t="shared" si="83"/>
        <v>158981.29</v>
      </c>
      <c r="F300" s="57">
        <f t="shared" si="81"/>
        <v>123.20883643070819</v>
      </c>
    </row>
    <row r="301" spans="1:6" ht="12.75" customHeight="1" x14ac:dyDescent="0.2">
      <c r="A301" s="54">
        <v>7111</v>
      </c>
      <c r="B301" s="88" t="s">
        <v>638</v>
      </c>
      <c r="C301" s="55" t="s">
        <v>639</v>
      </c>
      <c r="D301" s="284">
        <v>129034</v>
      </c>
      <c r="E301" s="284">
        <v>158981.29</v>
      </c>
      <c r="F301" s="57">
        <f t="shared" si="81"/>
        <v>123.20883643070819</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15820</v>
      </c>
      <c r="E311" s="56">
        <f t="shared" si="85"/>
        <v>16573.82</v>
      </c>
      <c r="F311" s="57">
        <f t="shared" si="81"/>
        <v>104.76498103666245</v>
      </c>
    </row>
    <row r="312" spans="1:6" ht="12.75" customHeight="1" x14ac:dyDescent="0.2">
      <c r="A312" s="54">
        <v>721</v>
      </c>
      <c r="B312" s="88" t="s">
        <v>660</v>
      </c>
      <c r="C312" s="55" t="s">
        <v>661</v>
      </c>
      <c r="D312" s="56">
        <f t="shared" ref="D312:E312" si="86">SUM(D313:D316)</f>
        <v>15820</v>
      </c>
      <c r="E312" s="56">
        <f t="shared" si="86"/>
        <v>14083.82</v>
      </c>
      <c r="F312" s="57">
        <f t="shared" si="81"/>
        <v>89.025410872313529</v>
      </c>
    </row>
    <row r="313" spans="1:6" ht="12.75" customHeight="1" x14ac:dyDescent="0.2">
      <c r="A313" s="54">
        <v>7211</v>
      </c>
      <c r="B313" s="88" t="s">
        <v>662</v>
      </c>
      <c r="C313" s="55" t="s">
        <v>663</v>
      </c>
      <c r="D313" s="284">
        <v>15820</v>
      </c>
      <c r="E313" s="284">
        <v>14083.82</v>
      </c>
      <c r="F313" s="57">
        <f t="shared" si="81"/>
        <v>89.025410872313529</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2490</v>
      </c>
      <c r="F326" s="57" t="str">
        <f t="shared" si="81"/>
        <v>-</v>
      </c>
    </row>
    <row r="327" spans="1:6" ht="12.75" customHeight="1" x14ac:dyDescent="0.2">
      <c r="A327" s="54">
        <v>7231</v>
      </c>
      <c r="B327" s="88" t="s">
        <v>690</v>
      </c>
      <c r="C327" s="55" t="s">
        <v>691</v>
      </c>
      <c r="D327" s="284"/>
      <c r="E327" s="284">
        <v>2490</v>
      </c>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2184388</v>
      </c>
      <c r="E350" s="56">
        <f t="shared" si="95"/>
        <v>1390808.15</v>
      </c>
      <c r="F350" s="57">
        <f t="shared" si="81"/>
        <v>63.670380445232254</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1884339</v>
      </c>
      <c r="E363" s="56">
        <f t="shared" si="99"/>
        <v>1390808.15</v>
      </c>
      <c r="F363" s="57">
        <f t="shared" si="81"/>
        <v>73.808807756990646</v>
      </c>
    </row>
    <row r="364" spans="1:6" ht="12.75" customHeight="1" x14ac:dyDescent="0.2">
      <c r="A364" s="54">
        <v>421</v>
      </c>
      <c r="B364" s="88" t="s">
        <v>756</v>
      </c>
      <c r="C364" s="55" t="s">
        <v>757</v>
      </c>
      <c r="D364" s="56">
        <f t="shared" ref="D364:E364" si="100">SUM(D365:D368)</f>
        <v>1452673</v>
      </c>
      <c r="E364" s="56">
        <f t="shared" si="100"/>
        <v>1197390</v>
      </c>
      <c r="F364" s="57">
        <f t="shared" si="81"/>
        <v>82.426671384406532</v>
      </c>
    </row>
    <row r="365" spans="1:6" ht="12.75" customHeight="1" x14ac:dyDescent="0.2">
      <c r="A365" s="54">
        <v>4211</v>
      </c>
      <c r="B365" s="88" t="s">
        <v>662</v>
      </c>
      <c r="C365" s="55" t="s">
        <v>758</v>
      </c>
      <c r="D365" s="284">
        <v>90000</v>
      </c>
      <c r="E365" s="284">
        <v>32099.82</v>
      </c>
      <c r="F365" s="57">
        <f t="shared" si="81"/>
        <v>35.666466666666672</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v>1362673</v>
      </c>
      <c r="E367" s="284">
        <v>472851.09</v>
      </c>
      <c r="F367" s="57">
        <f t="shared" si="81"/>
        <v>34.700261177846784</v>
      </c>
    </row>
    <row r="368" spans="1:6" ht="12.75" customHeight="1" x14ac:dyDescent="0.2">
      <c r="A368" s="54">
        <v>4214</v>
      </c>
      <c r="B368" s="88" t="s">
        <v>668</v>
      </c>
      <c r="C368" s="55" t="s">
        <v>761</v>
      </c>
      <c r="D368" s="284"/>
      <c r="E368" s="284">
        <v>692439.09</v>
      </c>
      <c r="F368" s="57" t="str">
        <f t="shared" si="81"/>
        <v>-</v>
      </c>
    </row>
    <row r="369" spans="1:6" ht="12.75" customHeight="1" x14ac:dyDescent="0.2">
      <c r="A369" s="54">
        <v>422</v>
      </c>
      <c r="B369" s="88" t="s">
        <v>762</v>
      </c>
      <c r="C369" s="55" t="s">
        <v>763</v>
      </c>
      <c r="D369" s="56">
        <f t="shared" ref="D369:E369" si="101">SUM(D370:D377)</f>
        <v>279291</v>
      </c>
      <c r="E369" s="56">
        <f t="shared" si="101"/>
        <v>47808.15</v>
      </c>
      <c r="F369" s="57">
        <f t="shared" si="81"/>
        <v>17.117683706241877</v>
      </c>
    </row>
    <row r="370" spans="1:6" ht="12.75" customHeight="1" x14ac:dyDescent="0.2">
      <c r="A370" s="54">
        <v>4221</v>
      </c>
      <c r="B370" s="88" t="s">
        <v>672</v>
      </c>
      <c r="C370" s="55" t="s">
        <v>764</v>
      </c>
      <c r="D370" s="284">
        <v>9250</v>
      </c>
      <c r="E370" s="284"/>
      <c r="F370" s="57">
        <f t="shared" si="81"/>
        <v>0</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v>6712</v>
      </c>
      <c r="E372" s="284"/>
      <c r="F372" s="57">
        <f t="shared" si="81"/>
        <v>0</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v>263329</v>
      </c>
      <c r="E376" s="284">
        <v>47808.15</v>
      </c>
      <c r="F376" s="57">
        <f t="shared" si="81"/>
        <v>18.155292428862754</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0</v>
      </c>
      <c r="E383" s="56">
        <f t="shared" si="103"/>
        <v>0</v>
      </c>
      <c r="F383" s="57" t="str">
        <f t="shared" si="81"/>
        <v>-</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c r="E387" s="284"/>
      <c r="F387" s="57" t="str">
        <f t="shared" si="81"/>
        <v>-</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152375</v>
      </c>
      <c r="E391" s="56">
        <f t="shared" si="105"/>
        <v>145610</v>
      </c>
      <c r="F391" s="57">
        <f t="shared" si="81"/>
        <v>95.56029532403609</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v>128500</v>
      </c>
      <c r="E394" s="284">
        <v>48750</v>
      </c>
      <c r="F394" s="57">
        <f t="shared" si="81"/>
        <v>37.937743190661479</v>
      </c>
    </row>
    <row r="395" spans="1:6" ht="12.75" customHeight="1" x14ac:dyDescent="0.2">
      <c r="A395" s="54">
        <v>4264</v>
      </c>
      <c r="B395" s="88" t="s">
        <v>722</v>
      </c>
      <c r="C395" s="55" t="s">
        <v>796</v>
      </c>
      <c r="D395" s="284">
        <v>23875</v>
      </c>
      <c r="E395" s="284">
        <v>96860</v>
      </c>
      <c r="F395" s="57">
        <f t="shared" si="81"/>
        <v>405.69633507853399</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300049</v>
      </c>
      <c r="E402" s="56">
        <f t="shared" si="109"/>
        <v>0</v>
      </c>
      <c r="F402" s="57">
        <f t="shared" si="81"/>
        <v>0</v>
      </c>
    </row>
    <row r="403" spans="1:6" ht="12.75" customHeight="1" x14ac:dyDescent="0.2">
      <c r="A403" s="54">
        <v>451</v>
      </c>
      <c r="B403" s="88" t="s">
        <v>809</v>
      </c>
      <c r="C403" s="55" t="s">
        <v>810</v>
      </c>
      <c r="D403" s="284">
        <v>158519</v>
      </c>
      <c r="E403" s="284"/>
      <c r="F403" s="57">
        <f t="shared" si="81"/>
        <v>0</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v>141530</v>
      </c>
      <c r="E406" s="284"/>
      <c r="F406" s="57">
        <f t="shared" si="81"/>
        <v>0</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2039534</v>
      </c>
      <c r="E408" s="56">
        <f t="shared" si="111"/>
        <v>1215253.0399999998</v>
      </c>
      <c r="F408" s="57">
        <f t="shared" si="81"/>
        <v>59.584838497421458</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v>9242041</v>
      </c>
      <c r="E410" s="284">
        <v>10715629.220000001</v>
      </c>
      <c r="F410" s="57">
        <f t="shared" si="81"/>
        <v>115.9444025405211</v>
      </c>
    </row>
    <row r="411" spans="1:6" ht="12.75" customHeight="1" x14ac:dyDescent="0.2">
      <c r="A411" s="54">
        <v>97</v>
      </c>
      <c r="B411" s="88" t="s">
        <v>825</v>
      </c>
      <c r="C411" s="55" t="s">
        <v>826</v>
      </c>
      <c r="D411" s="284"/>
      <c r="E411" s="284">
        <v>161471.29</v>
      </c>
      <c r="F411" s="57" t="str">
        <f t="shared" si="81"/>
        <v>-</v>
      </c>
    </row>
    <row r="412" spans="1:6" ht="12.75" customHeight="1" x14ac:dyDescent="0.2">
      <c r="A412" s="54" t="s">
        <v>606</v>
      </c>
      <c r="B412" s="88" t="s">
        <v>827</v>
      </c>
      <c r="C412" s="55" t="s">
        <v>828</v>
      </c>
      <c r="D412" s="56">
        <f>D6+D298</f>
        <v>14452166</v>
      </c>
      <c r="E412" s="56">
        <f>E6+E298</f>
        <v>16310456.309999999</v>
      </c>
      <c r="F412" s="57">
        <f t="shared" si="81"/>
        <v>112.85821315642235</v>
      </c>
    </row>
    <row r="413" spans="1:6" ht="12.75" customHeight="1" x14ac:dyDescent="0.2">
      <c r="A413" s="54" t="s">
        <v>606</v>
      </c>
      <c r="B413" s="88" t="s">
        <v>829</v>
      </c>
      <c r="C413" s="55" t="s">
        <v>830</v>
      </c>
      <c r="D413" s="56">
        <f t="shared" ref="D413:E413" si="112">D289+D350</f>
        <v>12513672</v>
      </c>
      <c r="E413" s="56">
        <f t="shared" si="112"/>
        <v>12962376.800000001</v>
      </c>
      <c r="F413" s="57">
        <f t="shared" si="81"/>
        <v>103.58571648673546</v>
      </c>
    </row>
    <row r="414" spans="1:6" ht="12.75" customHeight="1" x14ac:dyDescent="0.2">
      <c r="A414" s="54" t="s">
        <v>606</v>
      </c>
      <c r="B414" s="88" t="s">
        <v>831</v>
      </c>
      <c r="C414" s="55" t="s">
        <v>832</v>
      </c>
      <c r="D414" s="56">
        <f t="shared" ref="D414:E414" si="113">IF(D412&gt;=D413,D412-D413,0)</f>
        <v>1938494</v>
      </c>
      <c r="E414" s="56">
        <f t="shared" si="113"/>
        <v>3348079.5099999979</v>
      </c>
      <c r="F414" s="57">
        <f t="shared" si="81"/>
        <v>172.7154951214705</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1804255</v>
      </c>
      <c r="E416" s="56">
        <f t="shared" si="115"/>
        <v>0</v>
      </c>
      <c r="F416" s="57">
        <f t="shared" si="81"/>
        <v>0</v>
      </c>
    </row>
    <row r="417" spans="1:6" ht="12.75" customHeight="1" x14ac:dyDescent="0.2">
      <c r="A417" s="66" t="s">
        <v>835</v>
      </c>
      <c r="B417" s="88" t="s">
        <v>838</v>
      </c>
      <c r="C417" s="67" t="s">
        <v>839</v>
      </c>
      <c r="D417" s="56">
        <f t="shared" ref="D417:E417" si="116">IF(D293-D292+D410-D409&gt;=0,D293-D292+D410-D409,0)</f>
        <v>0</v>
      </c>
      <c r="E417" s="56">
        <f t="shared" si="116"/>
        <v>2676718.9000000004</v>
      </c>
      <c r="F417" s="57" t="str">
        <f t="shared" si="81"/>
        <v>-</v>
      </c>
    </row>
    <row r="418" spans="1:6" ht="12.75" customHeight="1" x14ac:dyDescent="0.2">
      <c r="A418" s="61" t="s">
        <v>840</v>
      </c>
      <c r="B418" s="91" t="s">
        <v>841</v>
      </c>
      <c r="C418" s="62" t="s">
        <v>842</v>
      </c>
      <c r="D418" s="68">
        <f t="shared" ref="D418:E418" si="117">D294+D411</f>
        <v>2685412</v>
      </c>
      <c r="E418" s="68">
        <f t="shared" si="117"/>
        <v>2004187.83</v>
      </c>
      <c r="F418" s="63">
        <f t="shared" si="81"/>
        <v>74.63241506331245</v>
      </c>
    </row>
    <row r="419" spans="1:6" s="84" customFormat="1" ht="20.100000000000001" customHeight="1" x14ac:dyDescent="0.2">
      <c r="A419" s="364" t="s">
        <v>843</v>
      </c>
      <c r="B419" s="365"/>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772710</v>
      </c>
      <c r="E528" s="56">
        <f t="shared" si="148"/>
        <v>772880.33</v>
      </c>
      <c r="F528" s="57">
        <f t="shared" si="119"/>
        <v>100.02204319861268</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772710</v>
      </c>
      <c r="E593" s="56">
        <f t="shared" si="167"/>
        <v>772880.33</v>
      </c>
      <c r="F593" s="57">
        <f t="shared" si="119"/>
        <v>100.02204319861268</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772710</v>
      </c>
      <c r="E605" s="56">
        <f t="shared" si="171"/>
        <v>772880.33</v>
      </c>
      <c r="F605" s="57">
        <f t="shared" si="119"/>
        <v>100.02204319861268</v>
      </c>
    </row>
    <row r="606" spans="1:6" ht="24" x14ac:dyDescent="0.2">
      <c r="A606" s="54">
        <v>5443</v>
      </c>
      <c r="B606" s="88" t="s">
        <v>1207</v>
      </c>
      <c r="C606" s="55" t="s">
        <v>1208</v>
      </c>
      <c r="D606" s="284">
        <v>772710</v>
      </c>
      <c r="E606" s="284">
        <v>772880.33</v>
      </c>
      <c r="F606" s="57">
        <f t="shared" si="119"/>
        <v>100.02204319861268</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772710</v>
      </c>
      <c r="E636" s="56">
        <f t="shared" si="179"/>
        <v>772880.33</v>
      </c>
      <c r="F636" s="57">
        <f t="shared" si="119"/>
        <v>100.02204319861268</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v>1543489</v>
      </c>
      <c r="E638" s="284"/>
      <c r="F638" s="57">
        <f t="shared" si="119"/>
        <v>0</v>
      </c>
    </row>
    <row r="639" spans="1:6" ht="12.75" customHeight="1" x14ac:dyDescent="0.2">
      <c r="A639" s="54" t="s">
        <v>606</v>
      </c>
      <c r="B639" s="88" t="s">
        <v>1273</v>
      </c>
      <c r="C639" s="55" t="s">
        <v>1274</v>
      </c>
      <c r="D639" s="56">
        <f t="shared" ref="D639:E639" si="180">D412+D420</f>
        <v>14452166</v>
      </c>
      <c r="E639" s="56">
        <f t="shared" si="180"/>
        <v>16310456.309999999</v>
      </c>
      <c r="F639" s="57">
        <f t="shared" si="119"/>
        <v>112.85821315642235</v>
      </c>
    </row>
    <row r="640" spans="1:6" ht="12.75" customHeight="1" x14ac:dyDescent="0.2">
      <c r="A640" s="54" t="s">
        <v>606</v>
      </c>
      <c r="B640" s="88" t="s">
        <v>1275</v>
      </c>
      <c r="C640" s="55" t="s">
        <v>1276</v>
      </c>
      <c r="D640" s="56">
        <f t="shared" ref="D640:E640" si="181">D413+D528</f>
        <v>13286382</v>
      </c>
      <c r="E640" s="56">
        <f t="shared" si="181"/>
        <v>13735257.130000001</v>
      </c>
      <c r="F640" s="57">
        <f t="shared" si="119"/>
        <v>103.37846021588119</v>
      </c>
    </row>
    <row r="641" spans="1:6" ht="12.75" customHeight="1" x14ac:dyDescent="0.2">
      <c r="A641" s="54" t="s">
        <v>606</v>
      </c>
      <c r="B641" s="88" t="s">
        <v>1277</v>
      </c>
      <c r="C641" s="55" t="s">
        <v>1278</v>
      </c>
      <c r="D641" s="56">
        <f t="shared" ref="D641:E641" si="182">IF(D639&gt;=D640,D639-D640,0)</f>
        <v>1165784</v>
      </c>
      <c r="E641" s="56">
        <f t="shared" si="182"/>
        <v>2575199.1799999978</v>
      </c>
      <c r="F641" s="57">
        <f t="shared" si="119"/>
        <v>220.8984837671471</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260766</v>
      </c>
      <c r="E643" s="56">
        <f t="shared" si="184"/>
        <v>0</v>
      </c>
      <c r="F643" s="57">
        <f t="shared" si="119"/>
        <v>0</v>
      </c>
    </row>
    <row r="644" spans="1:6" ht="24" x14ac:dyDescent="0.2">
      <c r="A644" s="66" t="s">
        <v>1283</v>
      </c>
      <c r="B644" s="88" t="s">
        <v>1284</v>
      </c>
      <c r="C644" s="67" t="s">
        <v>1283</v>
      </c>
      <c r="D644" s="56">
        <f t="shared" ref="D644:E644" si="185">IF(D417-D416+D638-D637&gt;=0,D417-D416+D638-D637,0)</f>
        <v>0</v>
      </c>
      <c r="E644" s="56">
        <f t="shared" si="185"/>
        <v>2676718.9000000004</v>
      </c>
      <c r="F644" s="57" t="str">
        <f t="shared" si="119"/>
        <v>-</v>
      </c>
    </row>
    <row r="645" spans="1:6" ht="24" x14ac:dyDescent="0.2">
      <c r="A645" s="54" t="s">
        <v>606</v>
      </c>
      <c r="B645" s="88" t="s">
        <v>1285</v>
      </c>
      <c r="C645" s="55" t="s">
        <v>1286</v>
      </c>
      <c r="D645" s="56">
        <f t="shared" ref="D645:E645" si="186">IF(D641+D643-D642-D644&gt;=0,D641+D643-D642-D644,0)</f>
        <v>1426550</v>
      </c>
      <c r="E645" s="56">
        <f t="shared" si="186"/>
        <v>0</v>
      </c>
      <c r="F645" s="57">
        <f t="shared" si="119"/>
        <v>0</v>
      </c>
    </row>
    <row r="646" spans="1:6" ht="24" x14ac:dyDescent="0.2">
      <c r="A646" s="54" t="s">
        <v>606</v>
      </c>
      <c r="B646" s="88" t="s">
        <v>1287</v>
      </c>
      <c r="C646" s="55" t="s">
        <v>1288</v>
      </c>
      <c r="D646" s="56">
        <f t="shared" ref="D646:E646" si="187">IF(D642+D644-D641-D643&gt;=0,D642+D644-D641-D643,0)</f>
        <v>0</v>
      </c>
      <c r="E646" s="56">
        <f t="shared" si="187"/>
        <v>101519.72000000253</v>
      </c>
      <c r="F646" s="57" t="str">
        <f t="shared" si="119"/>
        <v>-</v>
      </c>
    </row>
    <row r="647" spans="1:6" ht="24" x14ac:dyDescent="0.2">
      <c r="A647" s="61" t="s">
        <v>1289</v>
      </c>
      <c r="B647" s="275" t="s">
        <v>1290</v>
      </c>
      <c r="C647" s="62" t="s">
        <v>1289</v>
      </c>
      <c r="D647" s="285">
        <v>359849</v>
      </c>
      <c r="E647" s="285">
        <v>202156.4</v>
      </c>
      <c r="F647" s="63">
        <f t="shared" si="119"/>
        <v>56.178119155534681</v>
      </c>
    </row>
    <row r="648" spans="1:6" s="84" customFormat="1" ht="20.100000000000001" customHeight="1" x14ac:dyDescent="0.2">
      <c r="A648" s="364" t="s">
        <v>1291</v>
      </c>
      <c r="B648" s="365"/>
      <c r="C648" s="258"/>
      <c r="D648" s="64"/>
      <c r="E648" s="64"/>
      <c r="F648" s="65"/>
    </row>
    <row r="649" spans="1:6" ht="12.75" customHeight="1" x14ac:dyDescent="0.2">
      <c r="A649" s="54">
        <v>11</v>
      </c>
      <c r="B649" s="88" t="s">
        <v>1292</v>
      </c>
      <c r="C649" s="55" t="s">
        <v>1293</v>
      </c>
      <c r="D649" s="284">
        <v>2450926</v>
      </c>
      <c r="E649" s="284">
        <v>1397282.25</v>
      </c>
      <c r="F649" s="57">
        <f t="shared" ref="F649:F724" si="188">IF(D649&lt;&gt;0,IF(E649/D649&gt;=100,"&gt;&gt;100",E649/D649*100),"-")</f>
        <v>57.010380974374584</v>
      </c>
    </row>
    <row r="650" spans="1:6" ht="12.75" customHeight="1" x14ac:dyDescent="0.2">
      <c r="A650" s="54" t="s">
        <v>1294</v>
      </c>
      <c r="B650" s="88" t="s">
        <v>1295</v>
      </c>
      <c r="C650" s="55" t="s">
        <v>1294</v>
      </c>
      <c r="D650" s="284">
        <v>15313451</v>
      </c>
      <c r="E650" s="284">
        <v>17132772.02</v>
      </c>
      <c r="F650" s="57">
        <f t="shared" si="188"/>
        <v>111.88054227619888</v>
      </c>
    </row>
    <row r="651" spans="1:6" ht="12.75" customHeight="1" x14ac:dyDescent="0.2">
      <c r="A651" s="54" t="s">
        <v>1296</v>
      </c>
      <c r="B651" s="88" t="s">
        <v>1297</v>
      </c>
      <c r="C651" s="55" t="s">
        <v>1296</v>
      </c>
      <c r="D651" s="284">
        <v>15388138</v>
      </c>
      <c r="E651" s="284">
        <v>17902000.989999998</v>
      </c>
      <c r="F651" s="57">
        <f t="shared" si="188"/>
        <v>116.33636889661373</v>
      </c>
    </row>
    <row r="652" spans="1:6" ht="24" x14ac:dyDescent="0.2">
      <c r="A652" s="54">
        <v>11</v>
      </c>
      <c r="B652" s="88" t="s">
        <v>1298</v>
      </c>
      <c r="C652" s="55" t="s">
        <v>1299</v>
      </c>
      <c r="D652" s="56">
        <f t="shared" ref="D652:E652" si="189">+D649+D650-D651</f>
        <v>2376239</v>
      </c>
      <c r="E652" s="56">
        <f t="shared" si="189"/>
        <v>628053.28000000119</v>
      </c>
      <c r="F652" s="57">
        <f t="shared" si="188"/>
        <v>26.430560225633918</v>
      </c>
    </row>
    <row r="653" spans="1:6" ht="24" x14ac:dyDescent="0.2">
      <c r="A653" s="54" t="s">
        <v>606</v>
      </c>
      <c r="B653" s="88" t="s">
        <v>1300</v>
      </c>
      <c r="C653" s="55" t="s">
        <v>1301</v>
      </c>
      <c r="D653" s="307">
        <v>44</v>
      </c>
      <c r="E653" s="307">
        <v>15</v>
      </c>
      <c r="F653" s="57">
        <f t="shared" si="188"/>
        <v>34.090909090909086</v>
      </c>
    </row>
    <row r="654" spans="1:6" ht="24" x14ac:dyDescent="0.2">
      <c r="A654" s="54" t="s">
        <v>606</v>
      </c>
      <c r="B654" s="88" t="s">
        <v>1302</v>
      </c>
      <c r="C654" s="55" t="s">
        <v>1303</v>
      </c>
      <c r="D654" s="307"/>
      <c r="E654" s="307"/>
      <c r="F654" s="57" t="str">
        <f t="shared" si="188"/>
        <v>-</v>
      </c>
    </row>
    <row r="655" spans="1:6" ht="12.75" customHeight="1" x14ac:dyDescent="0.2">
      <c r="A655" s="54" t="s">
        <v>606</v>
      </c>
      <c r="B655" s="88" t="s">
        <v>1304</v>
      </c>
      <c r="C655" s="55" t="s">
        <v>1305</v>
      </c>
      <c r="D655" s="307">
        <v>44</v>
      </c>
      <c r="E655" s="307">
        <v>15</v>
      </c>
      <c r="F655" s="57">
        <f t="shared" si="188"/>
        <v>34.090909090909086</v>
      </c>
    </row>
    <row r="656" spans="1:6" ht="12.75" customHeight="1" x14ac:dyDescent="0.2">
      <c r="A656" s="54" t="s">
        <v>606</v>
      </c>
      <c r="B656" s="88" t="s">
        <v>1306</v>
      </c>
      <c r="C656" s="55" t="s">
        <v>1307</v>
      </c>
      <c r="D656" s="307"/>
      <c r="E656" s="307"/>
      <c r="F656" s="57" t="str">
        <f t="shared" si="188"/>
        <v>-</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v>22877</v>
      </c>
      <c r="E658" s="284">
        <v>24630.85</v>
      </c>
      <c r="F658" s="57">
        <f t="shared" si="188"/>
        <v>107.66643353586571</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v>2920</v>
      </c>
      <c r="E660" s="284">
        <v>5620.45</v>
      </c>
      <c r="F660" s="57">
        <f t="shared" si="188"/>
        <v>192.48116438356163</v>
      </c>
    </row>
    <row r="661" spans="1:6" ht="12.75" customHeight="1" x14ac:dyDescent="0.2">
      <c r="A661" s="54">
        <v>63311</v>
      </c>
      <c r="B661" s="88" t="s">
        <v>1317</v>
      </c>
      <c r="C661" s="55" t="s">
        <v>1318</v>
      </c>
      <c r="D661" s="284">
        <v>1595344</v>
      </c>
      <c r="E661" s="284">
        <v>1440468.55</v>
      </c>
      <c r="F661" s="57">
        <f t="shared" si="188"/>
        <v>90.292034194506016</v>
      </c>
    </row>
    <row r="662" spans="1:6" ht="12.75" customHeight="1" x14ac:dyDescent="0.2">
      <c r="A662" s="54">
        <v>63312</v>
      </c>
      <c r="B662" s="88" t="s">
        <v>1319</v>
      </c>
      <c r="C662" s="55" t="s">
        <v>1320</v>
      </c>
      <c r="D662" s="284"/>
      <c r="E662" s="284"/>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v>313060</v>
      </c>
      <c r="E665" s="284"/>
      <c r="F665" s="57">
        <f t="shared" si="188"/>
        <v>0</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v>6494</v>
      </c>
      <c r="E669" s="284"/>
      <c r="F669" s="57">
        <f t="shared" si="188"/>
        <v>0</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v>700000</v>
      </c>
      <c r="E673" s="284">
        <v>939036.5</v>
      </c>
      <c r="F673" s="57">
        <f t="shared" si="188"/>
        <v>134.14807142857143</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c r="E675" s="284"/>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v>85522</v>
      </c>
      <c r="E694" s="284">
        <v>738739.49</v>
      </c>
      <c r="F694" s="57">
        <f t="shared" si="188"/>
        <v>863.80053085755719</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c r="E710" s="284"/>
      <c r="F710" s="57" t="str">
        <f t="shared" si="188"/>
        <v>-</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v>12216</v>
      </c>
      <c r="E712" s="284"/>
      <c r="F712" s="57">
        <f t="shared" si="188"/>
        <v>0</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v>14479</v>
      </c>
      <c r="E717" s="284"/>
      <c r="F717" s="57">
        <f t="shared" si="188"/>
        <v>0</v>
      </c>
    </row>
    <row r="718" spans="1:6" ht="12.75" customHeight="1" x14ac:dyDescent="0.2">
      <c r="A718" s="54">
        <v>32121</v>
      </c>
      <c r="B718" s="88" t="s">
        <v>1413</v>
      </c>
      <c r="C718" s="55" t="s">
        <v>1414</v>
      </c>
      <c r="D718" s="284">
        <v>98079</v>
      </c>
      <c r="E718" s="284">
        <v>23150.46</v>
      </c>
      <c r="F718" s="57">
        <f t="shared" si="188"/>
        <v>23.603890741137246</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v>4200</v>
      </c>
      <c r="E720" s="284">
        <v>18620</v>
      </c>
      <c r="F720" s="57">
        <f t="shared" si="188"/>
        <v>443.33333333333337</v>
      </c>
    </row>
    <row r="721" spans="1:6" ht="12.75" customHeight="1" x14ac:dyDescent="0.2">
      <c r="A721" s="54" t="s">
        <v>1419</v>
      </c>
      <c r="B721" s="88" t="s">
        <v>1420</v>
      </c>
      <c r="C721" s="55" t="s">
        <v>1419</v>
      </c>
      <c r="D721" s="284"/>
      <c r="E721" s="284"/>
      <c r="F721" s="57" t="str">
        <f t="shared" si="188"/>
        <v>-</v>
      </c>
    </row>
    <row r="722" spans="1:6" ht="12.75" customHeight="1" x14ac:dyDescent="0.2">
      <c r="A722" s="54" t="s">
        <v>1421</v>
      </c>
      <c r="B722" s="88" t="s">
        <v>1422</v>
      </c>
      <c r="C722" s="55" t="s">
        <v>1421</v>
      </c>
      <c r="D722" s="284"/>
      <c r="E722" s="284">
        <v>3732.64</v>
      </c>
      <c r="F722" s="57" t="str">
        <f t="shared" si="188"/>
        <v>-</v>
      </c>
    </row>
    <row r="723" spans="1:6" ht="12.75" customHeight="1" x14ac:dyDescent="0.2">
      <c r="A723" s="54" t="s">
        <v>1423</v>
      </c>
      <c r="B723" s="88" t="s">
        <v>1424</v>
      </c>
      <c r="C723" s="55" t="s">
        <v>1423</v>
      </c>
      <c r="D723" s="284">
        <v>9854</v>
      </c>
      <c r="E723" s="284">
        <v>5377.29</v>
      </c>
      <c r="F723" s="57">
        <f t="shared" si="188"/>
        <v>54.569616399431695</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v>41554</v>
      </c>
      <c r="E725" s="284">
        <v>113190.78</v>
      </c>
      <c r="F725" s="57">
        <f t="shared" ref="F725:F979" si="190">IF(D725&lt;&gt;0,IF(E725/D725&gt;=100,"&gt;&gt;100",E725/D725*100),"-")</f>
        <v>272.39442652933531</v>
      </c>
    </row>
    <row r="726" spans="1:6" ht="12.75" customHeight="1" x14ac:dyDescent="0.2">
      <c r="A726" s="54" t="s">
        <v>1429</v>
      </c>
      <c r="B726" s="88" t="s">
        <v>1430</v>
      </c>
      <c r="C726" s="55" t="s">
        <v>1429</v>
      </c>
      <c r="D726" s="284">
        <v>6245</v>
      </c>
      <c r="E726" s="284">
        <v>9479.2000000000007</v>
      </c>
      <c r="F726" s="57">
        <f t="shared" si="190"/>
        <v>151.78863090472379</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v>122047</v>
      </c>
      <c r="E742" s="284">
        <v>100992.93</v>
      </c>
      <c r="F742" s="57">
        <f t="shared" si="190"/>
        <v>82.74921136939048</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v>603570</v>
      </c>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v>2617</v>
      </c>
      <c r="E763" s="284"/>
      <c r="F763" s="57">
        <f t="shared" si="190"/>
        <v>0</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v>49248</v>
      </c>
      <c r="E773" s="284"/>
      <c r="F773" s="57">
        <f t="shared" si="190"/>
        <v>0</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v>102374.8</v>
      </c>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v>16159.35</v>
      </c>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v>173633</v>
      </c>
      <c r="E816" s="284">
        <v>54058.95</v>
      </c>
      <c r="F816" s="57">
        <f t="shared" si="190"/>
        <v>31.134029821520098</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v>389400</v>
      </c>
      <c r="E819" s="284">
        <v>606800</v>
      </c>
      <c r="F819" s="57">
        <f t="shared" si="190"/>
        <v>155.82948125321005</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v>25200</v>
      </c>
      <c r="E823" s="284">
        <v>17500</v>
      </c>
      <c r="F823" s="57">
        <f t="shared" si="190"/>
        <v>69.444444444444443</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v>157875</v>
      </c>
      <c r="E830" s="284"/>
      <c r="F830" s="57">
        <f t="shared" si="190"/>
        <v>0</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v>772710</v>
      </c>
      <c r="E954" s="284">
        <v>772880.33</v>
      </c>
      <c r="F954" s="57">
        <f t="shared" si="190"/>
        <v>100.02204319861268</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ref="F980:F982" si="191">IF(D980&lt;&gt;0,IF(E980/D980&gt;=100,"&gt;&gt;100",E980/D980*100),"-")</f>
        <v>-</v>
      </c>
    </row>
    <row r="981" spans="1:6" ht="24" x14ac:dyDescent="0.2">
      <c r="A981" s="54">
        <v>54772</v>
      </c>
      <c r="B981" s="88" t="s">
        <v>1938</v>
      </c>
      <c r="C981" s="55" t="s">
        <v>1939</v>
      </c>
      <c r="D981" s="284"/>
      <c r="E981" s="284"/>
      <c r="F981" s="57" t="str">
        <f t="shared" si="191"/>
        <v>-</v>
      </c>
    </row>
    <row r="982" spans="1:6" ht="24" x14ac:dyDescent="0.2">
      <c r="A982" s="61">
        <v>55312</v>
      </c>
      <c r="B982" s="91" t="s">
        <v>1940</v>
      </c>
      <c r="C982" s="62" t="s">
        <v>1941</v>
      </c>
      <c r="D982" s="285"/>
      <c r="E982" s="285"/>
      <c r="F982" s="63" t="str">
        <f t="shared" si="191"/>
        <v>-</v>
      </c>
    </row>
    <row r="983" spans="1:6" ht="20.100000000000001" customHeight="1" x14ac:dyDescent="0.2">
      <c r="A983" s="360" t="s">
        <v>1942</v>
      </c>
      <c r="B983" s="361"/>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2">IF(D985&lt;&gt;0,IF(E985/D985&gt;=100,"&gt;&gt;100",E985/D985*100),"-")</f>
        <v>-</v>
      </c>
    </row>
    <row r="986" spans="1:6" ht="24" x14ac:dyDescent="0.2">
      <c r="A986" s="54" t="s">
        <v>1949</v>
      </c>
      <c r="B986" s="88" t="s">
        <v>1950</v>
      </c>
      <c r="C986" s="55" t="s">
        <v>1949</v>
      </c>
      <c r="D986" s="287"/>
      <c r="E986" s="287"/>
      <c r="F986" s="57" t="str">
        <f t="shared" si="192"/>
        <v>-</v>
      </c>
    </row>
    <row r="987" spans="1:6" ht="24" x14ac:dyDescent="0.2">
      <c r="A987" s="54" t="s">
        <v>1951</v>
      </c>
      <c r="B987" s="88" t="s">
        <v>1952</v>
      </c>
      <c r="C987" s="55" t="s">
        <v>1951</v>
      </c>
      <c r="D987" s="287"/>
      <c r="E987" s="287"/>
      <c r="F987" s="57" t="str">
        <f t="shared" si="192"/>
        <v>-</v>
      </c>
    </row>
    <row r="988" spans="1:6" ht="24" x14ac:dyDescent="0.2">
      <c r="A988" s="54">
        <v>26454</v>
      </c>
      <c r="B988" s="88" t="s">
        <v>1953</v>
      </c>
      <c r="C988" s="55" t="s">
        <v>1954</v>
      </c>
      <c r="D988" s="287"/>
      <c r="E988" s="287"/>
      <c r="F988" s="57" t="str">
        <f t="shared" si="192"/>
        <v>-</v>
      </c>
    </row>
    <row r="989" spans="1:6" ht="12.75" customHeight="1" x14ac:dyDescent="0.2">
      <c r="A989" s="54" t="s">
        <v>1955</v>
      </c>
      <c r="B989" s="88" t="s">
        <v>1956</v>
      </c>
      <c r="C989" s="55" t="s">
        <v>1955</v>
      </c>
      <c r="D989" s="287"/>
      <c r="E989" s="287"/>
      <c r="F989" s="57" t="str">
        <f t="shared" si="192"/>
        <v>-</v>
      </c>
    </row>
    <row r="990" spans="1:6" ht="36" x14ac:dyDescent="0.2">
      <c r="A990" s="54" t="s">
        <v>1957</v>
      </c>
      <c r="B990" s="88" t="s">
        <v>1958</v>
      </c>
      <c r="C990" s="55" t="s">
        <v>1959</v>
      </c>
      <c r="D990" s="287"/>
      <c r="E990" s="287"/>
      <c r="F990" s="57" t="str">
        <f t="shared" si="192"/>
        <v>-</v>
      </c>
    </row>
    <row r="991" spans="1:6" ht="12.75" customHeight="1" x14ac:dyDescent="0.2">
      <c r="A991" s="54" t="s">
        <v>1960</v>
      </c>
      <c r="B991" s="88" t="s">
        <v>1961</v>
      </c>
      <c r="C991" s="55" t="s">
        <v>1960</v>
      </c>
      <c r="D991" s="287"/>
      <c r="E991" s="287"/>
      <c r="F991" s="57" t="str">
        <f t="shared" si="192"/>
        <v>-</v>
      </c>
    </row>
    <row r="992" spans="1:6" ht="24" x14ac:dyDescent="0.2">
      <c r="A992" s="61">
        <v>26534</v>
      </c>
      <c r="B992" s="91" t="s">
        <v>1962</v>
      </c>
      <c r="C992" s="62" t="s">
        <v>1963</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8"/>
      <c r="E994" s="359"/>
      <c r="F994" s="80"/>
    </row>
    <row r="995" spans="1:6" ht="15" customHeight="1" x14ac:dyDescent="0.2">
      <c r="A995" s="225"/>
      <c r="B995" s="250"/>
      <c r="C995" s="260"/>
      <c r="D995" s="358"/>
      <c r="E995" s="359"/>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6" t="s">
        <v>32</v>
      </c>
      <c r="B2" s="367"/>
      <c r="C2" s="367"/>
      <c r="D2" s="367"/>
      <c r="E2" s="367"/>
      <c r="F2" s="367"/>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4" t="s">
        <v>1966</v>
      </c>
      <c r="B5" s="365"/>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4" t="s">
        <v>2265</v>
      </c>
      <c r="B174" s="365"/>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8" t="s">
        <v>1291</v>
      </c>
      <c r="B261" s="365"/>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9" t="s">
        <v>2533</v>
      </c>
      <c r="B2" s="370"/>
      <c r="C2" s="370"/>
      <c r="D2" s="370"/>
      <c r="E2" s="370"/>
      <c r="F2" s="370"/>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1"/>
      <c r="E143" s="372"/>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3" t="s">
        <v>2786</v>
      </c>
      <c r="B2" s="374"/>
      <c r="C2" s="374"/>
      <c r="D2" s="374"/>
      <c r="E2" s="374"/>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5"/>
      <c r="E51" s="374"/>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workbookViewId="0">
      <selection activeCell="D7" sqref="D7"/>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6" t="s">
        <v>2857</v>
      </c>
      <c r="B2" s="374"/>
      <c r="C2" s="374"/>
      <c r="D2" s="374"/>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11715264.949999999</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16293825.15</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v>0</v>
      </c>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15091752.26</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1843117.64</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2965384.85</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124069.17</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v>742218.81</v>
      </c>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v>635908.94999999995</v>
      </c>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v>4886748.1500000004</v>
      </c>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v>3894304.69</v>
      </c>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v>1202072.8899999999</v>
      </c>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18814320.43</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15159277.630000003</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1712969.71</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3486579.39</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126734.57</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v>733818.81</v>
      </c>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v>785102.62</v>
      </c>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v>4907144.16</v>
      </c>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v>3406928.37</v>
      </c>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v>2882162.47</v>
      </c>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772880.33</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v>772880.33</v>
      </c>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9194769.6700000018</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9194769.6699999999</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2146647.1</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v>56836.75</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v>6991285.8200000003</v>
      </c>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6" t="s">
        <v>2857</v>
      </c>
      <c r="B1" s="374"/>
      <c r="C1" s="374"/>
      <c r="D1" s="374"/>
      <c r="E1" s="80" t="s">
        <v>2999</v>
      </c>
      <c r="F1" s="80"/>
      <c r="G1" s="80"/>
      <c r="H1" s="80"/>
      <c r="I1" s="80"/>
      <c r="J1" s="80"/>
      <c r="K1" s="80"/>
      <c r="L1" s="80"/>
      <c r="M1" s="80"/>
      <c r="N1" s="80"/>
      <c r="O1" s="80"/>
      <c r="P1" s="80"/>
    </row>
    <row r="2" spans="1:16" ht="37.5" customHeight="1" x14ac:dyDescent="0.2">
      <c r="A2" s="376" t="s">
        <v>3000</v>
      </c>
      <c r="B2" s="374"/>
      <c r="C2" s="374"/>
      <c r="D2" s="374"/>
    </row>
    <row r="3" spans="1:16" ht="29.25" customHeight="1" x14ac:dyDescent="0.2">
      <c r="A3" s="145" t="s">
        <v>3001</v>
      </c>
      <c r="B3" s="146" t="s">
        <v>3002</v>
      </c>
      <c r="C3" s="147" t="s">
        <v>3003</v>
      </c>
      <c r="D3" s="143"/>
      <c r="E3" s="144">
        <f>E4+E14+E19+E275+E293+E296+E298</f>
        <v>0</v>
      </c>
      <c r="F3" s="144">
        <f>F4+F14+F19+F275+F293+F296+F298</f>
        <v>5</v>
      </c>
      <c r="G3" s="144">
        <f>IF(RefStr!C12&lt;&gt;"",INT(VALUE(MID(RefStr!C12,1,4))),0)</f>
        <v>2022</v>
      </c>
      <c r="H3" s="148">
        <f>IF(RefStr!C12&lt;&gt;"",INT(VALUE(MID(RefStr!C12,6,2))),0)</f>
        <v>6</v>
      </c>
      <c r="I3" s="149" t="str">
        <f>RefStr!C10</f>
        <v>22</v>
      </c>
      <c r="J3" s="150" t="str">
        <f>RefStr!H7</f>
        <v>DA</v>
      </c>
      <c r="K3" s="148" t="str">
        <f>RefStr!H9</f>
        <v>NE</v>
      </c>
      <c r="L3" s="148" t="str">
        <f>RefStr!H10</f>
        <v>NE</v>
      </c>
      <c r="M3" s="148" t="str">
        <f>RefStr!H8</f>
        <v>NE</v>
      </c>
      <c r="N3" s="148" t="str">
        <f>RefStr!H11</f>
        <v>DA</v>
      </c>
      <c r="O3" s="151">
        <f>RefStr!C6</f>
        <v>33265</v>
      </c>
      <c r="P3" s="80"/>
    </row>
    <row r="4" spans="1:16" ht="19.5" customHeight="1" x14ac:dyDescent="0.2">
      <c r="A4" s="380" t="s">
        <v>3004</v>
      </c>
      <c r="B4" s="381"/>
      <c r="C4" s="382"/>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7" t="s">
        <v>3017</v>
      </c>
      <c r="B14" s="378"/>
      <c r="C14" s="379"/>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7" t="s">
        <v>3022</v>
      </c>
      <c r="B19" s="378"/>
      <c r="C19" s="379"/>
      <c r="D19" s="143"/>
      <c r="E19" s="80">
        <f>SUM(E20:E274)</f>
        <v>0</v>
      </c>
      <c r="F19" s="80">
        <f>SUM(F20:F274)</f>
        <v>5</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Provjera</v>
      </c>
      <c r="C216" s="138" t="s">
        <v>3219</v>
      </c>
      <c r="D216" s="143"/>
      <c r="E216" s="80">
        <f t="shared" si="20"/>
        <v>0</v>
      </c>
      <c r="F216" s="80">
        <f t="shared" si="21"/>
        <v>1</v>
      </c>
      <c r="G216" s="80"/>
      <c r="H216" s="80"/>
      <c r="I216" s="80"/>
      <c r="J216" s="80"/>
      <c r="K216" s="80"/>
      <c r="L216" s="80">
        <f>IF(AND('PR-RAS'!D117&gt;0,SUM('PR-RAS'!D710:'PR-RAS'!D712)=0),1,0)</f>
        <v>0</v>
      </c>
      <c r="M216" s="80">
        <f>IF(AND('PR-RAS'!E117&gt;0,SUM('PR-RAS'!E710:'PR-RAS'!E712)=0),1,0)</f>
        <v>1</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0</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Provjera</v>
      </c>
      <c r="C224" s="138" t="s">
        <v>3227</v>
      </c>
      <c r="D224" s="143"/>
      <c r="E224" s="80">
        <f t="shared" si="20"/>
        <v>0</v>
      </c>
      <c r="F224" s="80">
        <f t="shared" si="21"/>
        <v>1</v>
      </c>
      <c r="G224" s="80"/>
      <c r="H224" s="80"/>
      <c r="I224" s="80"/>
      <c r="J224" s="80"/>
      <c r="K224" s="80"/>
      <c r="L224" s="80">
        <f>IF(AND('PR-RAS'!D214&gt;0,'PR-RAS'!D758=0),1,0)</f>
        <v>1</v>
      </c>
      <c r="M224" s="80">
        <f>IF(AND('PR-RAS'!E214&gt;0,'PR-RAS'!E758=0),1,0)</f>
        <v>1</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Provjera</v>
      </c>
      <c r="C226" s="138" t="s">
        <v>3229</v>
      </c>
      <c r="D226" s="143"/>
      <c r="E226" s="80">
        <f t="shared" si="20"/>
        <v>0</v>
      </c>
      <c r="F226" s="80">
        <f t="shared" si="21"/>
        <v>1</v>
      </c>
      <c r="G226" s="80"/>
      <c r="H226" s="80"/>
      <c r="I226" s="80"/>
      <c r="J226" s="80"/>
      <c r="K226" s="80"/>
      <c r="L226" s="80">
        <f>IF(AND('PR-RAS'!D265&gt;0,'PR-RAS'!D829=0),1,0)</f>
        <v>1</v>
      </c>
      <c r="M226" s="80">
        <f>IF(AND('PR-RAS'!E265&gt;0,'PR-RAS'!E829=0),1,0)</f>
        <v>1</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7" t="s">
        <v>32</v>
      </c>
      <c r="B275" s="378"/>
      <c r="C275" s="379"/>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7" t="s">
        <v>37</v>
      </c>
      <c r="B293" s="378"/>
      <c r="C293" s="379"/>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7" t="s">
        <v>36</v>
      </c>
      <c r="B296" s="378"/>
      <c r="C296" s="379"/>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7" t="s">
        <v>3297</v>
      </c>
      <c r="B298" s="378"/>
      <c r="C298" s="379"/>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Mia Srnec</cp:lastModifiedBy>
  <cp:lastPrinted>2022-07-11T06:04:13Z</cp:lastPrinted>
  <dcterms:created xsi:type="dcterms:W3CDTF">2022-04-01T05:14:30Z</dcterms:created>
  <dcterms:modified xsi:type="dcterms:W3CDTF">2022-07-11T12:43:03Z</dcterms:modified>
</cp:coreProperties>
</file>